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metadata.xml" ContentType="application/vnd.openxmlformats-officedocument.spreadsheetml.sheetMetadata+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kyhousinggov-my.sharepoint.com/personal/wsmith_kyhousing_org/Documents/Documents/MF Asset Compliance/KY Heritage Council/"/>
    </mc:Choice>
  </mc:AlternateContent>
  <xr:revisionPtr revIDLastSave="83" documentId="8_{C5192DB8-5F2F-45B4-BE31-141154CCA45E}" xr6:coauthVersionLast="47" xr6:coauthVersionMax="47" xr10:uidLastSave="{5BFF5846-7E58-437D-A975-89D357D58060}"/>
  <bookViews>
    <workbookView xWindow="28680" yWindow="-120" windowWidth="29040" windowHeight="15720" tabRatio="725" xr2:uid="{0BAC711E-ADDA-42B4-AF94-2F2EA16A9FF8}"/>
  </bookViews>
  <sheets>
    <sheet name="Instructions" sheetId="10" r:id="rId1"/>
    <sheet name="1)Project Info" sheetId="6" r:id="rId2"/>
    <sheet name="2)SF Calculation" sheetId="1" r:id="rId3"/>
    <sheet name="3)Utility Allowance" sheetId="9" r:id="rId4"/>
    <sheet name="Rent Limits" sheetId="3" r:id="rId5"/>
    <sheet name="Income Limits" sheetId="4" r:id="rId6"/>
  </sheets>
  <externalReferences>
    <externalReference r:id="rId7"/>
    <externalReference r:id="rId8"/>
    <externalReference r:id="rId9"/>
  </externalReferences>
  <definedNames>
    <definedName name="buyer">'[1]1)Project Summary '!$G$10</definedName>
    <definedName name="city">'[2]1)Project Summary '!$F$7</definedName>
    <definedName name="closeout">'[2]PCR Cover'!$B$3</definedName>
    <definedName name="Constr">'[2]1)Project Summary '!$J$17</definedName>
    <definedName name="County">'1)Project Info'!$G$11</definedName>
    <definedName name="developer">'[2]1)Project Summary '!$H$5</definedName>
    <definedName name="DevFee">'[2]2)TDC'!$E$91</definedName>
    <definedName name="EFixed">[3]Rates!$D$25</definedName>
    <definedName name="EHeat.AP0">[3]Heat_AC_Apartment!$F$5</definedName>
    <definedName name="EHeat.AP1">[3]Heat_AC_Apartment!$F$25</definedName>
    <definedName name="EHeat.AP2">[3]Heat_AC_Apartment!$F$45</definedName>
    <definedName name="EHeat.AP3">[3]Heat_AC_Apartment!$F$65</definedName>
    <definedName name="EHeat.AP4">[3]Heat_AC_Apartment!$F$85</definedName>
    <definedName name="EHeat.AP5">[3]Heat_AC_Apartment!$F$105</definedName>
    <definedName name="EHeat.DP0">[3]Heat_AC_Duplex!$F$5</definedName>
    <definedName name="EHeat.DP1">[3]Heat_AC_Duplex!$F$25</definedName>
    <definedName name="EHeat.DP2">[3]Heat_AC_Duplex!$F$45</definedName>
    <definedName name="EHeat.DP3">[3]Heat_AC_Duplex!$F$65</definedName>
    <definedName name="EHeat.DP4">[3]Heat_AC_Duplex!$F$85</definedName>
    <definedName name="EHeat.DP5">[3]Heat_AC_Duplex!$F$105</definedName>
    <definedName name="EHeat.SF0">[3]Heat_AC_Single_Family!$F$5</definedName>
    <definedName name="EHeat.SF1">[3]Heat_AC_Single_Family!$F$25</definedName>
    <definedName name="EHeat.SF2">[3]Heat_AC_Single_Family!$F$45</definedName>
    <definedName name="EHeat.SF3">[3]Heat_AC_Single_Family!$F$65</definedName>
    <definedName name="EHeat.SF4">[3]Heat_AC_Single_Family!$F$85</definedName>
    <definedName name="EHeat.SF5">[3]Heat_AC_Single_Family!$F$105</definedName>
    <definedName name="EHeat.Tier1">[3]Rates!$D$20</definedName>
    <definedName name="ETax">[3]Rates!$D$27</definedName>
    <definedName name="file">'[2]a)Compliance &amp; Underwriting'!$B$1</definedName>
    <definedName name="GHeat.AP0">[3]Heat_AC_Apartment!$E$5</definedName>
    <definedName name="GHeat.AP1">[3]Heat_AC_Apartment!$E$25</definedName>
    <definedName name="GHeat.AP2">[3]Heat_AC_Apartment!$E$45</definedName>
    <definedName name="GHeat.AP3">[3]Heat_AC_Apartment!$E$65</definedName>
    <definedName name="GHeat.AP4">[3]Heat_AC_Apartment!$E$85</definedName>
    <definedName name="GHeat.AP5">[3]Heat_AC_Apartment!$E$105</definedName>
    <definedName name="GHeat.DP0">[3]Heat_AC_Duplex!$E$5</definedName>
    <definedName name="GHeat.DP1">[3]Heat_AC_Duplex!$E$25</definedName>
    <definedName name="GHeat.DP2">[3]Heat_AC_Duplex!$E$45</definedName>
    <definedName name="GHeat.DP3">[3]Heat_AC_Duplex!$E$65</definedName>
    <definedName name="GHeat.DP4">[3]Heat_AC_Duplex!$E$85</definedName>
    <definedName name="GHeat.DP5">[3]Heat_AC_Duplex!$E$105</definedName>
    <definedName name="GHeat.Purch">[3]Rates!$D$5</definedName>
    <definedName name="GHeat.SF0">[3]Heat_AC_Single_Family!$E$5</definedName>
    <definedName name="GHeat.SF1">[3]Heat_AC_Single_Family!$E$25</definedName>
    <definedName name="GHeat.SF2">[3]Heat_AC_Single_Family!$E$45</definedName>
    <definedName name="GHeat.SF3">[3]Heat_AC_Single_Family!$E$65</definedName>
    <definedName name="GHeat.SF4">[3]Heat_AC_Single_Family!$E$85</definedName>
    <definedName name="GHeat.SF5">[3]Heat_AC_Single_Family!$E$105</definedName>
    <definedName name="GHeat.Tier1">[3]Rates!$D$7</definedName>
    <definedName name="GHeat.Tier2">[3]Rates!$D$8</definedName>
    <definedName name="GTax">[3]Rates!$D$14</definedName>
    <definedName name="HardCosts">'[2]2)TDC'!$F$68</definedName>
    <definedName name="HHsize">'[2]1)Project Summary '!$G$11</definedName>
    <definedName name="HomePrice">'[2]2)TDC'!$F$16</definedName>
    <definedName name="IDISNum">'[2]KHC Internal'!$C$9</definedName>
    <definedName name="OHeat.AP0">[3]Heat_AC_Apartment!$G$5</definedName>
    <definedName name="OHeat.AP1">[3]Heat_AC_Apartment!$G$25</definedName>
    <definedName name="OHeat.AP2">[3]Heat_AC_Apartment!$G$45</definedName>
    <definedName name="OHeat.AP3">[3]Heat_AC_Apartment!$G$65</definedName>
    <definedName name="OHeat.AP4">[3]Heat_AC_Apartment!$G$85</definedName>
    <definedName name="OHeat.AP5">[3]Heat_AC_Apartment!$G$105</definedName>
    <definedName name="OHeat.DP0">[3]Heat_AC_Duplex!$G$5</definedName>
    <definedName name="OHeat.DP1">[3]Heat_AC_Duplex!$G$25</definedName>
    <definedName name="OHeat.DP2">[3]Heat_AC_Duplex!$G$45</definedName>
    <definedName name="OHeat.DP3">[3]Heat_AC_Duplex!$G$65</definedName>
    <definedName name="OHeat.DP4">[3]Heat_AC_Duplex!$G$85</definedName>
    <definedName name="OHeat.DP5">[3]Heat_AC_Duplex!$G$105</definedName>
    <definedName name="OHeat.SF0">[3]Heat_AC_Single_Family!$G$5</definedName>
    <definedName name="OHeat.SF1">[3]Heat_AC_Single_Family!$G$25</definedName>
    <definedName name="OHeat.SF2">[3]Heat_AC_Single_Family!$G$45</definedName>
    <definedName name="OHeat.SF3">[3]Heat_AC_Single_Family!$G$65</definedName>
    <definedName name="OHeat.SF4">[3]Heat_AC_Single_Family!$G$85</definedName>
    <definedName name="OHeat.SF5">[3]Heat_AC_Single_Family!$G$105</definedName>
    <definedName name="OPurch">[3]Rates!$D$30</definedName>
    <definedName name="_xlnm.Print_Area" localSheetId="1">'1)Project Info'!$B$1:$J$58</definedName>
    <definedName name="_xlnm.Print_Area" localSheetId="2">'2)SF Calculation'!$B$2:$J$52</definedName>
    <definedName name="_xlnm.Print_Area" localSheetId="3">'3)Utility Allowance'!$B$1:$AA$40</definedName>
    <definedName name="_xlnm.Print_Area" localSheetId="5">'Income Limits'!$B$1:$M$128</definedName>
    <definedName name="_xlnm.Print_Area" localSheetId="0">Instructions!$B$3:$K$37</definedName>
    <definedName name="_xlnm.Print_Area" localSheetId="4">'Rent Limits'!$B$1:$K$127</definedName>
    <definedName name="proj">'[2]1)Project Summary '!$G$6</definedName>
    <definedName name="ProjNum">'[1]1)Project Summary '!$R$12</definedName>
    <definedName name="Range.0BR">[3]Other_Costs!$C$25</definedName>
    <definedName name="Range.1BR">[3]Other_Costs!$D$25</definedName>
    <definedName name="Range.2BR">[3]Other_Costs!$E$25</definedName>
    <definedName name="Range.3BR">[3]Other_Costs!$F$25</definedName>
    <definedName name="Range.4BR">[3]Other_Costs!$G$25</definedName>
    <definedName name="Range.5BR">[3]Other_Costs!$H$25</definedName>
    <definedName name="Refrig.0BR">[3]Other_Costs!$C$26</definedName>
    <definedName name="Refrig.1BR">[3]Other_Costs!$D$26</definedName>
    <definedName name="Refrig.2BR">[3]Other_Costs!$E$26</definedName>
    <definedName name="Refrig.3BR">[3]Other_Costs!$F$26</definedName>
    <definedName name="Refrig.4BR">[3]Other_Costs!$G$26</definedName>
    <definedName name="Refrig.5BR">[3]Other_Costs!$H$26</definedName>
    <definedName name="SCost.0BR">[3]Other_Costs!$C$21</definedName>
    <definedName name="SCost.1BR">[3]Other_Costs!$D$21</definedName>
    <definedName name="SCost.2BR">[3]Other_Costs!$E$21</definedName>
    <definedName name="SCost.3BR">[3]Other_Costs!$F$21</definedName>
    <definedName name="SCost.4BR">[3]Other_Costs!$G$21</definedName>
    <definedName name="SCost.5BR">[3]Other_Costs!$H$21</definedName>
    <definedName name="SCost.SF0">[3]Other_Costs!$C$12</definedName>
    <definedName name="SCost.SF1">[3]Other_Costs!$D$12</definedName>
    <definedName name="SCost.SF2">[3]Other_Costs!$E$12</definedName>
    <definedName name="SCost.SF3">[3]Other_Costs!$F$12</definedName>
    <definedName name="SCost.SF4">[3]Other_Costs!$G$12</definedName>
    <definedName name="SCost.SF5">[3]Other_Costs!$H$12</definedName>
    <definedName name="sqft">'[2]1)Project Summary '!$J$16</definedName>
    <definedName name="TDC">'[2]2)TDC'!$F$93</definedName>
    <definedName name="UECook.0BR">[3]Usage!$F$12</definedName>
    <definedName name="UECook.1BR">[3]Usage!$G$12</definedName>
    <definedName name="UECook.2BR">[3]Usage!$H$12</definedName>
    <definedName name="UECook.3BR">[3]Usage!$I$12</definedName>
    <definedName name="UECook.4BR">[3]Usage!$J$12</definedName>
    <definedName name="UECook.5BR">[3]Usage!$K$12</definedName>
    <definedName name="UEHwat.0BR">[3]Usage!$F$13</definedName>
    <definedName name="UEHwat.1BR">[3]Usage!$G$13</definedName>
    <definedName name="UEHwat.2BR">[3]Usage!$H$13</definedName>
    <definedName name="UEHwat.3BR">[3]Usage!$I$13</definedName>
    <definedName name="UEHwat.4BR">[3]Usage!$J$13</definedName>
    <definedName name="UEHwat.5BR">[3]Usage!$K$13</definedName>
    <definedName name="UELight.0BR">[3]Usage!$F$11</definedName>
    <definedName name="UELight.1BR">[3]Usage!$G$11</definedName>
    <definedName name="UELight.2BR">[3]Usage!$H$11</definedName>
    <definedName name="UELight.3BR">[3]Usage!$I$11</definedName>
    <definedName name="UELight.4BR">[3]Usage!$J$11</definedName>
    <definedName name="UELight.5BR">[3]Usage!$K$11</definedName>
    <definedName name="UGCook.0BR">[3]Usage!$F$18</definedName>
    <definedName name="UGCook.1BR">[3]Usage!$G$18</definedName>
    <definedName name="UGCook.2BR">[3]Usage!$H$18</definedName>
    <definedName name="UGCook.3BR">[3]Usage!$I$18</definedName>
    <definedName name="UGCook.4BR">[3]Usage!$J$18</definedName>
    <definedName name="UGCook.5BR">[3]Usage!$K$18</definedName>
    <definedName name="UGHwat.0BR">[3]Usage!$F$19</definedName>
    <definedName name="UGHwat.1BR">[3]Usage!$G$19</definedName>
    <definedName name="UGHwat.2BR">[3]Usage!$H$19</definedName>
    <definedName name="UGHwat.3BR">[3]Usage!$I$19</definedName>
    <definedName name="UGHwat.4BR">[3]Usage!$J$19</definedName>
    <definedName name="UGHwat.5BR">[3]Usage!$K$19</definedName>
    <definedName name="UOHwat.0BR">[3]Usage!$F$23</definedName>
    <definedName name="UOHwat.1BR">[3]Usage!$G$23</definedName>
    <definedName name="UOHwat.2BR">[3]Usage!$H$23</definedName>
    <definedName name="UOHwat.3BR">[3]Usage!$I$23</definedName>
    <definedName name="UOHwat.4BR">[3]Usage!$J$23</definedName>
    <definedName name="UOHwat.5BR">[3]Usage!$K$23</definedName>
    <definedName name="WCostCity.0BR">[3]Other_Costs!$C$19</definedName>
    <definedName name="WCostCity.1BR">[3]Other_Costs!$D$19</definedName>
    <definedName name="WCostCity.2BR">[3]Other_Costs!$E$19</definedName>
    <definedName name="WCostCity.3BR">[3]Other_Costs!$F$19</definedName>
    <definedName name="WCostCity.4BR">[3]Other_Costs!$G$19</definedName>
    <definedName name="WCostCity.5BR">[3]Other_Costs!$H$19</definedName>
    <definedName name="WCostCity.SF0">[3]Other_Costs!$C$10</definedName>
    <definedName name="WCostCity.SF1">[3]Other_Costs!$D$10</definedName>
    <definedName name="WCostCity.SF2">[3]Other_Costs!$E$10</definedName>
    <definedName name="WCostCity.SF3">[3]Other_Costs!$F$10</definedName>
    <definedName name="WCostCity.SF4">[3]Other_Costs!$G$10</definedName>
    <definedName name="WCostCity.SF5">[3]Other_Costs!$H$10</definedName>
    <definedName name="zip">'[2]1)Project Summary '!$N$7</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5" i="6" l="1"/>
  <c r="J23" i="6"/>
  <c r="H25" i="6"/>
  <c r="H23" i="6"/>
  <c r="B1" i="9"/>
  <c r="B2" i="1"/>
  <c r="E13" i="1"/>
  <c r="F12" i="1" s="1"/>
  <c r="B4" i="9"/>
  <c r="D4" i="1"/>
  <c r="I4" i="9"/>
  <c r="H4" i="1"/>
  <c r="H5" i="1"/>
  <c r="D5" i="1"/>
  <c r="K2" i="3"/>
  <c r="F15" i="9"/>
  <c r="I3" i="9"/>
  <c r="M2" i="4"/>
  <c r="B3" i="9"/>
  <c r="B38" i="6"/>
  <c r="B34" i="6"/>
  <c r="E26" i="6"/>
  <c r="E25" i="6"/>
  <c r="E24" i="6"/>
  <c r="E22" i="6"/>
  <c r="H8" i="1"/>
  <c r="H22" i="6" s="1"/>
  <c r="I8" i="1" l="1"/>
  <c r="J22" i="6" s="1"/>
  <c r="E27" i="6"/>
  <c r="G27" i="6" s="1"/>
  <c r="F8" i="1"/>
  <c r="H10" i="1" s="1"/>
  <c r="F9" i="1"/>
  <c r="F10" i="1"/>
  <c r="F11" i="1"/>
  <c r="I10" i="1" l="1"/>
  <c r="J24" i="6" s="1"/>
  <c r="H24" i="6"/>
  <c r="H12" i="1"/>
  <c r="G25" i="6"/>
  <c r="G26" i="6"/>
  <c r="G24" i="6"/>
  <c r="G22" i="6"/>
  <c r="G23" i="6"/>
  <c r="F13" i="1"/>
  <c r="H26" i="6" l="1"/>
  <c r="I12" i="1"/>
  <c r="J26" i="6" s="1"/>
  <c r="H13" i="1"/>
  <c r="I35" i="6"/>
  <c r="D40" i="6"/>
  <c r="K15" i="9"/>
  <c r="I40" i="6" s="1"/>
  <c r="J15" i="9"/>
  <c r="H40" i="6" s="1"/>
  <c r="I15" i="9"/>
  <c r="G40" i="6" s="1"/>
  <c r="H15" i="9"/>
  <c r="F40" i="6" s="1"/>
  <c r="G15" i="9"/>
  <c r="E40" i="6" s="1"/>
  <c r="H15" i="1" l="1"/>
  <c r="G29" i="6" s="1"/>
  <c r="G31" i="6" s="1"/>
  <c r="I13" i="1"/>
  <c r="J27" i="6" s="1"/>
  <c r="H27" i="6"/>
  <c r="E35" i="6"/>
  <c r="F35" i="6"/>
  <c r="G35" i="6"/>
  <c r="H35" i="6"/>
  <c r="D35" i="6" a="1"/>
  <c r="D35" i="6" s="1"/>
  <c r="F39" i="6" l="1"/>
  <c r="F41" i="6" s="1"/>
  <c r="F44" i="6" s="1"/>
  <c r="E39" i="6"/>
  <c r="E41" i="6" s="1"/>
  <c r="E44" i="6" s="1"/>
  <c r="G39" i="6"/>
  <c r="G41" i="6" s="1"/>
  <c r="G44" i="6" s="1"/>
  <c r="D39" i="6"/>
  <c r="D41" i="6" s="1"/>
  <c r="D44" i="6" s="1"/>
  <c r="H39" i="6"/>
  <c r="H41" i="6" s="1"/>
  <c r="H44" i="6" s="1"/>
  <c r="I39" i="6"/>
  <c r="I41" i="6" s="1"/>
  <c r="I44"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<sst xmlns="http://schemas.openxmlformats.org/spreadsheetml/2006/main" count="825" uniqueCount="339">
  <si>
    <t>=</t>
  </si>
  <si>
    <t>Apartment units</t>
  </si>
  <si>
    <t>Residential hallways</t>
  </si>
  <si>
    <t>Elevator lobbies serving apartments</t>
  </si>
  <si>
    <t>Stairwells for residential floors</t>
  </si>
  <si>
    <t>Residential storage</t>
  </si>
  <si>
    <t>Residential Mechanical rooms</t>
  </si>
  <si>
    <t>Mail / Package rooms</t>
  </si>
  <si>
    <t xml:space="preserve">Trash rooms serving apartments </t>
  </si>
  <si>
    <t>Resident lounges</t>
  </si>
  <si>
    <t>Clubhouses</t>
  </si>
  <si>
    <t>Fitness centers for residents</t>
  </si>
  <si>
    <t xml:space="preserve">Pool areas </t>
  </si>
  <si>
    <t>Bike rooms</t>
  </si>
  <si>
    <t>Laundry rooms</t>
  </si>
  <si>
    <t>Completed By:</t>
  </si>
  <si>
    <t>Adair County</t>
  </si>
  <si>
    <t>Allen County</t>
  </si>
  <si>
    <t>Anderson County</t>
  </si>
  <si>
    <t>Ballard County</t>
  </si>
  <si>
    <t>Barren County</t>
  </si>
  <si>
    <t>Bath County</t>
  </si>
  <si>
    <t>Bell County</t>
  </si>
  <si>
    <t>Boone County</t>
  </si>
  <si>
    <t>Bourbon County</t>
  </si>
  <si>
    <t>Boyd County</t>
  </si>
  <si>
    <t>Boyle County</t>
  </si>
  <si>
    <t>Bracken County</t>
  </si>
  <si>
    <t>Breathitt County</t>
  </si>
  <si>
    <t>Breckinridge County</t>
  </si>
  <si>
    <t>Bullitt County</t>
  </si>
  <si>
    <t>Butler County</t>
  </si>
  <si>
    <t>Caldwell County</t>
  </si>
  <si>
    <t>Calloway County</t>
  </si>
  <si>
    <t>Campbell County</t>
  </si>
  <si>
    <t>Carlisle County</t>
  </si>
  <si>
    <t>Carroll County</t>
  </si>
  <si>
    <t>Carter County</t>
  </si>
  <si>
    <t>Casey County</t>
  </si>
  <si>
    <t>Christian County</t>
  </si>
  <si>
    <t>Clark County</t>
  </si>
  <si>
    <t>Clay County</t>
  </si>
  <si>
    <t>Clinton County</t>
  </si>
  <si>
    <t>Crittenden County</t>
  </si>
  <si>
    <t>Cumberland County</t>
  </si>
  <si>
    <t>Daviess County</t>
  </si>
  <si>
    <t>Edmonson County</t>
  </si>
  <si>
    <t>Elliott County</t>
  </si>
  <si>
    <t>Estill County</t>
  </si>
  <si>
    <t>Fayette County</t>
  </si>
  <si>
    <t>Fleming County</t>
  </si>
  <si>
    <t>Floyd County</t>
  </si>
  <si>
    <t>Franklin County</t>
  </si>
  <si>
    <t>Fulton County</t>
  </si>
  <si>
    <t>Gallatin County</t>
  </si>
  <si>
    <t>Garrard County</t>
  </si>
  <si>
    <t>Grant County</t>
  </si>
  <si>
    <t>Graves County</t>
  </si>
  <si>
    <t>Grayson County</t>
  </si>
  <si>
    <t>Green County</t>
  </si>
  <si>
    <t>Greenup County</t>
  </si>
  <si>
    <t>Hancock County</t>
  </si>
  <si>
    <t>Hardin County</t>
  </si>
  <si>
    <t>Harlan County</t>
  </si>
  <si>
    <t>Harrison County</t>
  </si>
  <si>
    <t>Hart County</t>
  </si>
  <si>
    <t>Henderson County</t>
  </si>
  <si>
    <t>Henry County</t>
  </si>
  <si>
    <t>Hickman County</t>
  </si>
  <si>
    <t>Hopkins County</t>
  </si>
  <si>
    <t>Jackson County</t>
  </si>
  <si>
    <t>Jefferson County</t>
  </si>
  <si>
    <t>Jessamine County</t>
  </si>
  <si>
    <t>Johnson County</t>
  </si>
  <si>
    <t>Kenton County</t>
  </si>
  <si>
    <t>Knott County</t>
  </si>
  <si>
    <t>Knox County</t>
  </si>
  <si>
    <t>Larue County</t>
  </si>
  <si>
    <t>Laurel County</t>
  </si>
  <si>
    <t>Lawrence County</t>
  </si>
  <si>
    <t>Lee County</t>
  </si>
  <si>
    <t>Leslie County</t>
  </si>
  <si>
    <t>Letcher County</t>
  </si>
  <si>
    <t>Lewis County</t>
  </si>
  <si>
    <t>Lincoln County</t>
  </si>
  <si>
    <t>Livingston County</t>
  </si>
  <si>
    <t>Logan County</t>
  </si>
  <si>
    <t>Lyon County</t>
  </si>
  <si>
    <t>McCracken County</t>
  </si>
  <si>
    <t>McCreary County</t>
  </si>
  <si>
    <t>McLean County</t>
  </si>
  <si>
    <t>Madison County</t>
  </si>
  <si>
    <t>Magoffin County</t>
  </si>
  <si>
    <t>Marion County</t>
  </si>
  <si>
    <t>Marshall County</t>
  </si>
  <si>
    <t>Martin County</t>
  </si>
  <si>
    <t>Mason County</t>
  </si>
  <si>
    <t>Meade County</t>
  </si>
  <si>
    <t>Menifee County</t>
  </si>
  <si>
    <t>Mercer County</t>
  </si>
  <si>
    <t>Metcalfe County</t>
  </si>
  <si>
    <t>Monroe County</t>
  </si>
  <si>
    <t>Montgomery County</t>
  </si>
  <si>
    <t>Morgan County</t>
  </si>
  <si>
    <t>Muhlenberg County</t>
  </si>
  <si>
    <t>Nelson County</t>
  </si>
  <si>
    <t>Nicholas County</t>
  </si>
  <si>
    <t>Ohio County</t>
  </si>
  <si>
    <t>Oldham County</t>
  </si>
  <si>
    <t>Owen County</t>
  </si>
  <si>
    <t>Owsley County</t>
  </si>
  <si>
    <t>Pendleton County</t>
  </si>
  <si>
    <t>Perry County</t>
  </si>
  <si>
    <t>Pike County</t>
  </si>
  <si>
    <t>Powell County</t>
  </si>
  <si>
    <t>Pulaski County</t>
  </si>
  <si>
    <t>Robertson County</t>
  </si>
  <si>
    <t>Rockcastle County</t>
  </si>
  <si>
    <t>Rowan County</t>
  </si>
  <si>
    <t>Russell County</t>
  </si>
  <si>
    <t>Scott County</t>
  </si>
  <si>
    <t>Shelby County</t>
  </si>
  <si>
    <t>Simpson County</t>
  </si>
  <si>
    <t>Spencer County</t>
  </si>
  <si>
    <t>Taylor County</t>
  </si>
  <si>
    <t>Todd County</t>
  </si>
  <si>
    <t>Trigg County</t>
  </si>
  <si>
    <t>Trimble County</t>
  </si>
  <si>
    <t>Union County</t>
  </si>
  <si>
    <t>Warren County</t>
  </si>
  <si>
    <t>Washington County</t>
  </si>
  <si>
    <t>Wayne County</t>
  </si>
  <si>
    <t>Webster County</t>
  </si>
  <si>
    <t>Whitley County</t>
  </si>
  <si>
    <t>Wolfe County</t>
  </si>
  <si>
    <t>Woodford County</t>
  </si>
  <si>
    <t>County</t>
  </si>
  <si>
    <t>1 person</t>
  </si>
  <si>
    <t>2 persons</t>
  </si>
  <si>
    <t>3 persons</t>
  </si>
  <si>
    <t>4 persons</t>
  </si>
  <si>
    <t>5 persons</t>
  </si>
  <si>
    <t>6 persons</t>
  </si>
  <si>
    <t>7 persons</t>
  </si>
  <si>
    <t>8 persons</t>
  </si>
  <si>
    <t>(Effective June 1, 2026)</t>
  </si>
  <si>
    <t>0 bedroom</t>
  </si>
  <si>
    <t>1 bedroom</t>
  </si>
  <si>
    <t>2 bedroom</t>
  </si>
  <si>
    <t>3 bedroom</t>
  </si>
  <si>
    <t>4 bedroom</t>
  </si>
  <si>
    <t>5 bedroom</t>
  </si>
  <si>
    <t>6 bedroom</t>
  </si>
  <si>
    <t>Source: HUD HOME Investment Program 65% Rent Limits</t>
  </si>
  <si>
    <t>80% AMI</t>
  </si>
  <si>
    <t>Date Completed/Updated:</t>
  </si>
  <si>
    <t>County:</t>
  </si>
  <si>
    <t>City:</t>
  </si>
  <si>
    <t>KY</t>
  </si>
  <si>
    <t>Zip:</t>
  </si>
  <si>
    <t>Street Address:</t>
  </si>
  <si>
    <t>State:</t>
  </si>
  <si>
    <r>
      <t xml:space="preserve">Historic Property Name </t>
    </r>
    <r>
      <rPr>
        <i/>
        <sz val="11"/>
        <color theme="1"/>
        <rFont val="Aptos Narrow"/>
        <family val="2"/>
        <scheme val="minor"/>
      </rPr>
      <t>(leave blank if unknown)</t>
    </r>
    <r>
      <rPr>
        <sz val="11"/>
        <color theme="1"/>
        <rFont val="Aptos Narrow"/>
        <family val="2"/>
        <scheme val="minor"/>
      </rPr>
      <t>:</t>
    </r>
  </si>
  <si>
    <t>Utility</t>
  </si>
  <si>
    <t>Utility Fuel Source</t>
  </si>
  <si>
    <t>Utilities Paid By</t>
  </si>
  <si>
    <t>0 BR</t>
  </si>
  <si>
    <t>1 BR</t>
  </si>
  <si>
    <t>2 BR</t>
  </si>
  <si>
    <t>3 BR</t>
  </si>
  <si>
    <t>4 BR</t>
  </si>
  <si>
    <t>Cooking</t>
  </si>
  <si>
    <t>Electric</t>
  </si>
  <si>
    <t>Water</t>
  </si>
  <si>
    <t>Air Conditioning</t>
  </si>
  <si>
    <t>Sewer</t>
  </si>
  <si>
    <t>Trash Collection</t>
  </si>
  <si>
    <t>5 BR</t>
  </si>
  <si>
    <t>January 2026</t>
  </si>
  <si>
    <t>Source: Kentucky Housing Corporation's Housing Choice Voucher Annual Utility Charts</t>
  </si>
  <si>
    <t>CENTRAL REGION MULTIFAMILY UTILITY CHART</t>
  </si>
  <si>
    <t xml:space="preserve">EAST REGION MULTIFAMILY UTILITY CHART </t>
  </si>
  <si>
    <t xml:space="preserve">WEST REGION MULTIFAMILY UTILITY CHART </t>
  </si>
  <si>
    <r>
      <rPr>
        <u/>
        <sz val="11"/>
        <color theme="1"/>
        <rFont val="Aptos"/>
        <family val="2"/>
      </rPr>
      <t>CENTRAL COUNTIES</t>
    </r>
    <r>
      <rPr>
        <sz val="11"/>
        <color theme="1"/>
        <rFont val="Aptos"/>
        <family val="2"/>
      </rPr>
      <t>: Adair, Anderson, Boone, Boyle, Bullitt, Campbell, Carroll, Casey, Clinton, Cumberland, Fayette, Franklin Gallatin, Garrard, Grant, Green, Harrison, Henry, Jefferson, Jessamine, Kenton, Larue, Lincoln, Marion, McCreary, Meade, Madison, Mercer, Nelson, Oldham, Owen, Pendelton, Pulaski, Russell, Scott, Shelby, Spencer, Taylor, Trimble, Washington, Wayne, Woodford.</t>
    </r>
  </si>
  <si>
    <r>
      <rPr>
        <u/>
        <sz val="11"/>
        <color theme="1"/>
        <rFont val="Aptos"/>
        <family val="2"/>
      </rPr>
      <t>EAST COUNTIES</t>
    </r>
    <r>
      <rPr>
        <sz val="11"/>
        <color theme="1"/>
        <rFont val="Aptos"/>
        <family val="2"/>
      </rPr>
      <t>: Bath, Bell, Boyd, Bracken, Breathitt, Carter, Clark, Clay, Elliott, Estill, Fleming, Floyd, Greenup, Harlan, Jackson, Johnson, Knott, Knox, Laurel, Lawrence, Lee, Leslie, Letcher, Lewis, Magoffin, Martin, Mason, Menifee, Montgomery, Morgan, Nicholas, Owsley, Perry, Pike, Powell, Robertson, Rockcastle, Rowan, Whitley, Wolfe.</t>
    </r>
  </si>
  <si>
    <r>
      <rPr>
        <u/>
        <sz val="11"/>
        <color theme="1"/>
        <rFont val="Aptos"/>
        <family val="2"/>
      </rPr>
      <t>WEST COUNTIES</t>
    </r>
    <r>
      <rPr>
        <sz val="11"/>
        <color theme="1"/>
        <rFont val="Aptos"/>
        <family val="2"/>
      </rPr>
      <t>: Allen, Ballard, Barren, Breckinridge, Butler, Caldwell, Calloway, Carlisle, Christian, Crittenden, Daviess, Edmonson, Fulton, Graves, Grayson, Hancock, Hardin, Hart, Henderson, Hickman, Hopkins, Livingston, Logan, Lyon, Marshall, McCracken, McLean, Metcalfe, Monroe, Muhlenberg, Ohio, Simpson, Todd, Trigg, Union, Warren, Webster</t>
    </r>
  </si>
  <si>
    <t>Utility or Service</t>
  </si>
  <si>
    <t>0-BR</t>
  </si>
  <si>
    <t>1-BR</t>
  </si>
  <si>
    <t>2-BR</t>
  </si>
  <si>
    <t>3-BR</t>
  </si>
  <si>
    <t>4-BR</t>
  </si>
  <si>
    <t>5-BR</t>
  </si>
  <si>
    <t>Heat &amp; Air – Natural Gas</t>
  </si>
  <si>
    <t>Heat &amp; Air – Bottle Gas</t>
  </si>
  <si>
    <t>Heat &amp; Air – Electric</t>
  </si>
  <si>
    <t>Heat &amp; Air – Oil</t>
  </si>
  <si>
    <t>Cooking – Natural Gas</t>
  </si>
  <si>
    <t>Cooking – Bottle Gas</t>
  </si>
  <si>
    <t>Cooking – Electric</t>
  </si>
  <si>
    <t>Other Electric</t>
  </si>
  <si>
    <t>Water Heating – Natural Gas</t>
  </si>
  <si>
    <t>Water Heating – Bottle Gas</t>
  </si>
  <si>
    <t>Water Heating – Electric</t>
  </si>
  <si>
    <t>Water Heating – Oil</t>
  </si>
  <si>
    <t>NA</t>
  </si>
  <si>
    <r>
      <t xml:space="preserve">Max Rent + Utilities
</t>
    </r>
    <r>
      <rPr>
        <i/>
        <sz val="10"/>
        <color theme="1"/>
        <rFont val="Aptos Narrow"/>
        <family val="2"/>
        <scheme val="minor"/>
      </rPr>
      <t>(from Rent Limits Tab)</t>
    </r>
  </si>
  <si>
    <r>
      <t xml:space="preserve">Utility Allowance
</t>
    </r>
    <r>
      <rPr>
        <i/>
        <sz val="10"/>
        <color theme="1"/>
        <rFont val="Aptos Narrow"/>
        <family val="2"/>
        <scheme val="minor"/>
      </rPr>
      <t>(from Utility Allowance Tab)</t>
    </r>
  </si>
  <si>
    <r>
      <t xml:space="preserve">Max Contract Rent
</t>
    </r>
    <r>
      <rPr>
        <i/>
        <sz val="11"/>
        <color theme="1"/>
        <rFont val="Aptos Narrow"/>
        <family val="2"/>
        <scheme val="minor"/>
      </rPr>
      <t>(max rent tenant can pay)</t>
    </r>
  </si>
  <si>
    <t>Affordable Incomes &amp; Rents</t>
  </si>
  <si>
    <t>Market Rate Apartments</t>
  </si>
  <si>
    <t>Total SF</t>
  </si>
  <si>
    <t>Area</t>
  </si>
  <si>
    <t>Affordable Apartments</t>
  </si>
  <si>
    <t>Amenities/Common Areas*</t>
  </si>
  <si>
    <t>% of Total</t>
  </si>
  <si>
    <t>Affordable Apartments + Amenities/Common Areas + Pro Rata Share of Shared SF</t>
  </si>
  <si>
    <t>Counts toward 50% requirement?</t>
  </si>
  <si>
    <t>Total</t>
  </si>
  <si>
    <t>Phone:</t>
  </si>
  <si>
    <t>Email:</t>
  </si>
  <si>
    <t>Organization:</t>
  </si>
  <si>
    <t xml:space="preserve">Applicant/Owner: </t>
  </si>
  <si>
    <t>Primary Contact Regarding Application:</t>
  </si>
  <si>
    <t>Affordable Housing Square Footage Calculation</t>
  </si>
  <si>
    <t>Applicable Regional Utility Chart:</t>
  </si>
  <si>
    <t>Heat &amp; Air</t>
  </si>
  <si>
    <t>Water Heating</t>
  </si>
  <si>
    <t>Allowance for Utilities Paid by Tenant</t>
  </si>
  <si>
    <t>TOTAL Utility Allowance:</t>
  </si>
  <si>
    <t>Utility Allowance Charts</t>
  </si>
  <si>
    <t xml:space="preserve">INSTRUCTIONS: </t>
  </si>
  <si>
    <t>1. In Column D, select the fuel source for each utility.</t>
  </si>
  <si>
    <t>3. Determine which of the chart below applies to your project based on county</t>
  </si>
  <si>
    <t>4. In Columns F-K, enter the utility allowances for each utility/fuel as list in the applicable chart below.</t>
  </si>
  <si>
    <t>Property Name:</t>
  </si>
  <si>
    <t>Max Household Income</t>
  </si>
  <si>
    <t>INSTRUCTIONS</t>
  </si>
  <si>
    <t>General Instructions</t>
  </si>
  <si>
    <t>Rent Limits</t>
  </si>
  <si>
    <t>Income Limits</t>
  </si>
  <si>
    <t>C. You will only be able to enter info into YELLOW CELLS.  All others are locked.</t>
  </si>
  <si>
    <t>D. Complete the following tabs/worksheets:</t>
  </si>
  <si>
    <t>1) Project Info</t>
  </si>
  <si>
    <t>2) SF Calculation</t>
  </si>
  <si>
    <t>3) Utility Allowance</t>
  </si>
  <si>
    <t>E. After complete all tabs/worksheets return to 1) Project Info to ensure the project meets all requirements.</t>
  </si>
  <si>
    <t>A. Fill in basic project info in the yellow boxes.</t>
  </si>
  <si>
    <t>B. In Row 2, enter the contract rents that will be charged for affordable units.</t>
  </si>
  <si>
    <t>C. Return to this tab after completing others to ensure project meets affordable housing requirements.</t>
  </si>
  <si>
    <t>A. This sheet contains its own detailed instructions, as it is complex.</t>
  </si>
  <si>
    <t>C. These utility charts are published annually by KY Housing Corporation.</t>
  </si>
  <si>
    <t>6. These utility charts are published annually by KY Housing Corporation.</t>
  </si>
  <si>
    <t>B. The chart will automatically add up the total utility allowance &amp; enter it on a chart on the 1) Project Info tab.</t>
  </si>
  <si>
    <t>https://www.hudexchange.info/programs/home/home-rent-limits/</t>
  </si>
  <si>
    <t>https://www.kyhousing.org/Partners/Developers/Multifamily/Pages/Underwriting-Resources.aspx</t>
  </si>
  <si>
    <t>https://www.hudexchange.info/programs/home/home-income-limits/</t>
  </si>
  <si>
    <t>Source: HUD HOME Investment Program 80% AMI Income Limits.</t>
  </si>
  <si>
    <t>Project Co:</t>
  </si>
  <si>
    <t>FOR REFERNCE ONLY - Supports Other Tabs/Sheets.</t>
  </si>
  <si>
    <t xml:space="preserve">B. These rent limits are published annually by the HUD HOME Investment Partnership Program at: </t>
  </si>
  <si>
    <t xml:space="preserve">B. These income limits are published annually by the HUD HOME Investment Partnership Program at: </t>
  </si>
  <si>
    <r>
      <t>A. This is a reference sheet only. Tab</t>
    </r>
    <r>
      <rPr>
        <i/>
        <sz val="11"/>
        <color theme="1"/>
        <rFont val="Aptos"/>
        <family val="2"/>
      </rPr>
      <t xml:space="preserve"> 1) Project Info </t>
    </r>
    <r>
      <rPr>
        <sz val="11"/>
        <color theme="1"/>
        <rFont val="Aptos"/>
        <family val="2"/>
      </rPr>
      <t>automatically lists the rent limits for your county.</t>
    </r>
  </si>
  <si>
    <r>
      <t xml:space="preserve">A. This is a reference sheet only. Tab </t>
    </r>
    <r>
      <rPr>
        <i/>
        <sz val="11"/>
        <color theme="1"/>
        <rFont val="Aptos"/>
        <family val="2"/>
      </rPr>
      <t>1) Project Info</t>
    </r>
    <r>
      <rPr>
        <sz val="11"/>
        <color theme="1"/>
        <rFont val="Aptos"/>
        <family val="2"/>
      </rPr>
      <t xml:space="preserve"> automatically lists the income limits for your county.</t>
    </r>
  </si>
  <si>
    <t>F. Refer to the companion Compliance Manual for more detailed information.</t>
  </si>
  <si>
    <t>Historic Property</t>
  </si>
  <si>
    <t>Applicant/Point of Contact</t>
  </si>
  <si>
    <t>SQUARE FOOTAGE CALCULATION</t>
  </si>
  <si>
    <t>APPLICATION/PROJECT INFORMATION &amp; COMPLIANCE CHECKS</t>
  </si>
  <si>
    <t>UTILITY ALLOWANCE CALCULATION</t>
  </si>
  <si>
    <t>B. Resubmit this at every stage (Part 1, Part 2 &amp; Part 3).</t>
  </si>
  <si>
    <t>(Numbers auto-populate from the 3) SF Calculation Tab)</t>
  </si>
  <si>
    <r>
      <t xml:space="preserve">5. The chart will automatically add up the total utility allowance &amp; enter it on a chart on the </t>
    </r>
    <r>
      <rPr>
        <i/>
        <sz val="11"/>
        <color theme="1" tint="0.249977111117893"/>
        <rFont val="Aptos Narrow"/>
        <family val="2"/>
        <scheme val="minor"/>
      </rPr>
      <t xml:space="preserve">1) Project Info </t>
    </r>
    <r>
      <rPr>
        <sz val="11"/>
        <color theme="1" tint="0.249977111117893"/>
        <rFont val="Aptos Narrow"/>
        <family val="2"/>
        <scheme val="minor"/>
      </rPr>
      <t>tab.</t>
    </r>
  </si>
  <si>
    <t>Area Type</t>
  </si>
  <si>
    <t>DEFINITIONS FOR SQUARE FOOTAGE CALCULATION</t>
  </si>
  <si>
    <t>Amenities/Common Areas</t>
  </si>
  <si>
    <t>Market Rate Apartments Square Footage</t>
  </si>
  <si>
    <t>Affordable Apartments Square Footage</t>
  </si>
  <si>
    <t>Residential amenity spaces such as:</t>
  </si>
  <si>
    <t>SF of residential units that are neither income- nor rent-restricted.</t>
  </si>
  <si>
    <t>Amenities/Common Areas Square Footage</t>
  </si>
  <si>
    <t>SF of all uses that do not fall into another category.</t>
  </si>
  <si>
    <t>Commercial/Other</t>
  </si>
  <si>
    <t>Commercial/Other Square Footage</t>
  </si>
  <si>
    <t>Shared hallways</t>
  </si>
  <si>
    <t>Shared elevators</t>
  </si>
  <si>
    <t>Shared lobbies</t>
  </si>
  <si>
    <t xml:space="preserve">Shared Stairwells </t>
  </si>
  <si>
    <t>Shared  Mechanical rooms</t>
  </si>
  <si>
    <t>Shared Mail / Package rooms</t>
  </si>
  <si>
    <t xml:space="preserve">Shared Trash rooms serving apartments </t>
  </si>
  <si>
    <t>Other Shared areas</t>
  </si>
  <si>
    <t>SF of residential units that are income- and rent-restricted:  units charging rents within allowable limits and designated for households earning 80% of Area Median Income (AMI) or less.</t>
  </si>
  <si>
    <t xml:space="preserve">All square footage (SF) calculations shall be taken from outside wall to outside wall unless it is a shared wall between Residential Space and Commercial Space; those measurements shall be to the center of the shared wall.  Parking areas, including covered parking garages, should not be included in the square footage calculation. </t>
  </si>
  <si>
    <t>Counts toward 50% requirement.</t>
  </si>
  <si>
    <t>Does NOT count toward 50% requirement.</t>
  </si>
  <si>
    <t>Square Footage</t>
  </si>
  <si>
    <t>SF dedicated to the following residential uses:</t>
  </si>
  <si>
    <t>Residential &amp; Commercial Shared Square Footage</t>
  </si>
  <si>
    <t>SF used by BOTH residential and commercial occupants:</t>
  </si>
  <si>
    <t>Residential &amp; Commercial Shared</t>
  </si>
  <si>
    <t>How Overall SF is Measured</t>
  </si>
  <si>
    <t>A pro rata portion of Shared SF will be counted toward the 50% requirement based on the percentage of affordable housing SF.  
So, if affordable residential space (including amenities and commons areas) total 60%, then 60% of the square footage shared by commercial and residential uses will count toward the 50% affordable housing requirement.</t>
  </si>
  <si>
    <t>2. In Column E, select who is responsible for paying for each utility.</t>
  </si>
  <si>
    <t>APPLICANT CERTIFICATION</t>
  </si>
  <si>
    <t>Signature</t>
  </si>
  <si>
    <t>Printed Name</t>
  </si>
  <si>
    <t>Date</t>
  </si>
  <si>
    <t>Maximum Allowed Monthly RENT</t>
  </si>
  <si>
    <t>Maximum Allowed Annual Tenant Household INCOME</t>
  </si>
  <si>
    <t>Estimated Rent Project will Charge for Affordable Units</t>
  </si>
  <si>
    <t>A. Fill in square footage amount info in the yellow boxes.</t>
  </si>
  <si>
    <t>B. Note the guidance on measuring square footage &amp; definitions for types of space.</t>
  </si>
  <si>
    <t>C. Verify that project designates 50%+ of total square footage to affordable housing.</t>
  </si>
  <si>
    <t>A. You will submit this workbook in Excel and PDF formats to the KY Heritage Council with your application.</t>
  </si>
  <si>
    <t>Pro rata share counts toward 50% requirement.</t>
  </si>
  <si>
    <t>Affordable Apartments + Pro Rata Share of Amenities/Common Areas + Pro Rata Share of Shared SF</t>
  </si>
  <si>
    <t>KY HOUSING CORPORATION CERTIFICATION</t>
  </si>
  <si>
    <t>For KHC Use Only:</t>
  </si>
  <si>
    <t>Certified to meet 50% SF requirement:</t>
  </si>
  <si>
    <t>Certified to meet contract rent limits:</t>
  </si>
  <si>
    <t xml:space="preserve">Certified to meet income limits: </t>
  </si>
  <si>
    <t>Staff Name</t>
  </si>
  <si>
    <t>I, the undersigned, understand and certify the following: 
-This project must meet the 50%+ square footage requirement along with applicable income and rent limits, as listed above.  
-New rent and income limits are published annually, as are new utility allowances, meaning the applicable limits will change over time. 
-If any of the above changes during the Kentucky Heritage Council's 3-part application process, an updated version of associated Excel workbook will be submitted.</t>
  </si>
  <si>
    <t>Certification of Commercial-Residential Property Requirements</t>
  </si>
  <si>
    <t>TC-HC Form</t>
  </si>
  <si>
    <t>KY Heritage Council Tax Credit - Housing Corporation Application:</t>
  </si>
  <si>
    <t>TC-HC Form:</t>
  </si>
  <si>
    <t>INCOME LIMITS - KY Heritage Council TC-HC Form</t>
  </si>
  <si>
    <t>RENT LIMITS - KY Heritage Council TC-HC Form</t>
  </si>
  <si>
    <t>= E8</t>
  </si>
  <si>
    <t>NA - does not count toward 50% requirement</t>
  </si>
  <si>
    <t xml:space="preserve">=(F8)*E10 </t>
  </si>
  <si>
    <t>=(F8)*E12</t>
  </si>
  <si>
    <t>=SUM(H8:H12)</t>
  </si>
  <si>
    <t>Formulas in Column H</t>
  </si>
  <si>
    <t>Certification Stage:</t>
  </si>
  <si>
    <t>SF counted toward  
50% requirement</t>
  </si>
  <si>
    <t>Total Square 
Footage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</si>
</sst>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General_)"/>
    <numFmt numFmtId="166" formatCode="0.0%"/>
  </numFmts>
  <fonts count="77" x14ac:knownFonts="1">
    <font>
      <sz val="11"/>
      <color theme="1"/>
      <name val="Aptos Narrow"/>
      <family val="2"/>
      <scheme val="minor"/>
    </font>
    <font>
      <sz val="11"/>
      <color theme="1"/>
      <name val="Aptos Narrow"/>
      <family val="2"/>
      <scheme val="minor"/>
    </font>
    <font>
      <b/>
      <sz val="11"/>
      <color theme="3"/>
      <name val="Aptos Narrow"/>
      <family val="2"/>
      <scheme val="minor"/>
    </font>
    <font>
      <b/>
      <sz val="11"/>
      <color theme="0"/>
      <name val="Aptos Narrow"/>
      <family val="2"/>
      <scheme val="minor"/>
    </font>
    <font>
      <b/>
      <sz val="11"/>
      <color theme="1"/>
      <name val="Aptos Narrow"/>
      <family val="2"/>
      <scheme val="minor"/>
    </font>
    <font>
      <sz val="10"/>
      <name val="Arial"/>
      <family val="2"/>
    </font>
    <font>
      <sz val="11"/>
      <name val="Aptos Narrow"/>
      <family val="2"/>
      <scheme val="minor"/>
    </font>
    <font>
      <b/>
      <sz val="11"/>
      <name val="Aptos Narrow"/>
      <family val="2"/>
      <scheme val="minor"/>
    </font>
    <font>
      <sz val="8"/>
      <name val="Times New Roman"/>
      <family val="1"/>
    </font>
    <font>
      <u/>
      <sz val="10"/>
      <color indexed="12"/>
      <name val="Arial"/>
      <family val="2"/>
    </font>
    <font>
      <b/>
      <sz val="10"/>
      <color theme="0"/>
      <name val="Aptos Narrow"/>
      <family val="2"/>
      <scheme val="minor"/>
    </font>
    <font>
      <sz val="10"/>
      <color theme="1"/>
      <name val="Aptos Narrow"/>
      <family val="2"/>
      <scheme val="minor"/>
    </font>
    <font>
      <i/>
      <sz val="10"/>
      <color theme="1"/>
      <name val="Aptos Narrow"/>
      <family val="2"/>
      <scheme val="minor"/>
    </font>
    <font>
      <sz val="11"/>
      <color theme="1"/>
      <name val="Aptos Display"/>
      <family val="2"/>
      <scheme val="major"/>
    </font>
    <font>
      <sz val="10"/>
      <name val="Aptos Display"/>
      <family val="2"/>
      <scheme val="major"/>
    </font>
    <font>
      <i/>
      <sz val="10"/>
      <color theme="4" tint="-0.249977111117893"/>
      <name val="Aptos Display"/>
      <family val="2"/>
      <scheme val="major"/>
    </font>
    <font>
      <i/>
      <sz val="9"/>
      <color rgb="FF990000"/>
      <name val="Aptos Display"/>
      <family val="2"/>
      <scheme val="major"/>
    </font>
    <font>
      <b/>
      <sz val="10"/>
      <color theme="0"/>
      <name val="Aptos Display"/>
      <family val="2"/>
      <scheme val="major"/>
    </font>
    <font>
      <b/>
      <sz val="11"/>
      <color theme="1"/>
      <name val="Aptos"/>
      <family val="2"/>
    </font>
    <font>
      <b/>
      <sz val="10"/>
      <color theme="0"/>
      <name val="Aptos"/>
      <family val="2"/>
    </font>
    <font>
      <i/>
      <sz val="11"/>
      <color theme="4" tint="-0.249977111117893"/>
      <name val="Aptos Display"/>
      <family val="2"/>
      <scheme val="major"/>
    </font>
    <font>
      <sz val="11"/>
      <color theme="1"/>
      <name val="Aptos"/>
      <family val="2"/>
    </font>
    <font>
      <sz val="10"/>
      <color theme="1"/>
      <name val="Aptos"/>
      <family val="2"/>
    </font>
    <font>
      <i/>
      <sz val="10"/>
      <color theme="1"/>
      <name val="Aptos"/>
      <family val="2"/>
    </font>
    <font>
      <b/>
      <sz val="14"/>
      <color theme="3"/>
      <name val="Aptos Narrow"/>
      <family val="2"/>
      <scheme val="minor"/>
    </font>
    <font>
      <i/>
      <sz val="9"/>
      <name val="Aptos Narrow"/>
      <family val="2"/>
      <scheme val="minor"/>
    </font>
    <font>
      <sz val="9"/>
      <name val="Aptos Narrow"/>
      <family val="2"/>
      <scheme val="minor"/>
    </font>
    <font>
      <i/>
      <sz val="11"/>
      <color theme="1"/>
      <name val="Aptos Narrow"/>
      <family val="2"/>
      <scheme val="minor"/>
    </font>
    <font>
      <i/>
      <sz val="10"/>
      <color theme="4" tint="-0.249977111117893"/>
      <name val="Aptos"/>
      <family val="2"/>
    </font>
    <font>
      <b/>
      <u/>
      <sz val="11"/>
      <name val="Aptos"/>
      <family val="2"/>
    </font>
    <font>
      <b/>
      <sz val="11"/>
      <name val="Aptos"/>
      <family val="2"/>
    </font>
    <font>
      <sz val="11"/>
      <name val="Aptos"/>
      <family val="2"/>
    </font>
    <font>
      <b/>
      <sz val="16"/>
      <color theme="1"/>
      <name val="Aptos"/>
      <family val="2"/>
    </font>
    <font>
      <i/>
      <sz val="11"/>
      <color theme="1"/>
      <name val="Aptos"/>
      <family val="2"/>
    </font>
    <font>
      <b/>
      <sz val="12"/>
      <color theme="1"/>
      <name val="Aptos"/>
      <family val="2"/>
    </font>
    <font>
      <u/>
      <sz val="11"/>
      <color theme="1"/>
      <name val="Aptos"/>
      <family val="2"/>
    </font>
    <font>
      <b/>
      <sz val="11"/>
      <color theme="3" tint="0.499984740745262"/>
      <name val="Aptos"/>
      <family val="2"/>
    </font>
    <font>
      <b/>
      <i/>
      <sz val="11"/>
      <color theme="1"/>
      <name val="Aptos Narrow"/>
      <family val="2"/>
      <scheme val="minor"/>
    </font>
    <font>
      <sz val="14"/>
      <color theme="1"/>
      <name val="Aptos"/>
      <family val="2"/>
    </font>
    <font>
      <sz val="11"/>
      <color theme="1" tint="0.249977111117893"/>
      <name val="Aptos"/>
      <family val="2"/>
    </font>
    <font>
      <b/>
      <i/>
      <sz val="11"/>
      <color theme="3" tint="0.499984740745262"/>
      <name val="Aptos Narrow"/>
      <family val="2"/>
      <scheme val="minor"/>
    </font>
    <font>
      <b/>
      <i/>
      <sz val="10"/>
      <color theme="3" tint="0.499984740745262"/>
      <name val="Aptos Narrow"/>
      <family val="2"/>
      <scheme val="minor"/>
    </font>
    <font>
      <b/>
      <sz val="12"/>
      <color theme="1"/>
      <name val="Aptos Narrow"/>
      <family val="2"/>
      <scheme val="minor"/>
    </font>
    <font>
      <i/>
      <u/>
      <sz val="11"/>
      <color theme="4" tint="-0.249977111117893"/>
      <name val="Aptos Display"/>
      <family val="2"/>
      <scheme val="major"/>
    </font>
    <font>
      <b/>
      <sz val="16"/>
      <color theme="4" tint="-0.249977111117893"/>
      <name val="Aptos Narrow"/>
      <family val="2"/>
      <scheme val="minor"/>
    </font>
    <font>
      <b/>
      <sz val="11"/>
      <color theme="1" tint="0.249977111117893"/>
      <name val="Aptos Narrow"/>
      <family val="2"/>
      <scheme val="minor"/>
    </font>
    <font>
      <sz val="11"/>
      <color theme="1" tint="0.249977111117893"/>
      <name val="Aptos Narrow"/>
      <family val="2"/>
      <scheme val="minor"/>
    </font>
    <font>
      <i/>
      <sz val="11"/>
      <color theme="1" tint="0.249977111117893"/>
      <name val="Aptos Narrow"/>
      <family val="2"/>
      <scheme val="minor"/>
    </font>
    <font>
      <b/>
      <sz val="10"/>
      <color theme="4" tint="-0.249977111117893"/>
      <name val="Aptos Narrow"/>
      <family val="2"/>
      <scheme val="minor"/>
    </font>
    <font>
      <sz val="11"/>
      <color theme="7" tint="-0.249977111117893"/>
      <name val="Aptos Narrow"/>
      <family val="2"/>
      <scheme val="minor"/>
    </font>
    <font>
      <sz val="14"/>
      <color theme="3" tint="0.249977111117893"/>
      <name val="Aptos Display"/>
      <family val="2"/>
      <scheme val="major"/>
    </font>
    <font>
      <b/>
      <sz val="12"/>
      <color theme="3" tint="0.249977111117893"/>
      <name val="Aptos"/>
      <family val="2"/>
    </font>
    <font>
      <b/>
      <sz val="14.5"/>
      <color theme="3" tint="0.249977111117893"/>
      <name val="Aptos Display"/>
      <family val="2"/>
      <scheme val="major"/>
    </font>
    <font>
      <b/>
      <sz val="14"/>
      <color theme="3" tint="0.249977111117893"/>
      <name val="Aptos Narrow"/>
      <family val="2"/>
      <scheme val="minor"/>
    </font>
    <font>
      <i/>
      <sz val="10"/>
      <color theme="3" tint="0.249977111117893"/>
      <name val="Aptos Narrow"/>
      <family val="2"/>
      <scheme val="minor"/>
    </font>
    <font>
      <i/>
      <sz val="11"/>
      <color theme="3" tint="0.249977111117893"/>
      <name val="Aptos"/>
      <family val="2"/>
    </font>
    <font>
      <b/>
      <i/>
      <sz val="11"/>
      <color theme="3" tint="0.249977111117893"/>
      <name val="Aptos"/>
      <family val="2"/>
    </font>
    <font>
      <i/>
      <sz val="10"/>
      <color theme="3" tint="0.249977111117893"/>
      <name val="Aptos"/>
      <family val="2"/>
    </font>
    <font>
      <sz val="12"/>
      <color theme="3" tint="0.249977111117893"/>
      <name val="Aptos Display"/>
      <family val="2"/>
      <scheme val="major"/>
    </font>
    <font>
      <b/>
      <sz val="14"/>
      <color theme="3" tint="0.249977111117893"/>
      <name val="Aptos Display"/>
      <family val="2"/>
      <scheme val="major"/>
    </font>
    <font>
      <i/>
      <sz val="11"/>
      <color theme="3" tint="0.249977111117893"/>
      <name val="Aptos Display"/>
      <family val="2"/>
      <scheme val="major"/>
    </font>
    <font>
      <sz val="11"/>
      <color theme="3" tint="0.249977111117893"/>
      <name val="Aptos Display"/>
      <family val="2"/>
      <scheme val="major"/>
    </font>
    <font>
      <b/>
      <i/>
      <sz val="11"/>
      <color theme="3" tint="0.249977111117893"/>
      <name val="Aptos Display"/>
      <family val="2"/>
      <scheme val="major"/>
    </font>
    <font>
      <i/>
      <sz val="9"/>
      <color theme="3" tint="0.249977111117893"/>
      <name val="Aptos Display"/>
      <family val="2"/>
      <scheme val="major"/>
    </font>
    <font>
      <sz val="11"/>
      <color theme="3" tint="0.249977111117893"/>
      <name val="Aptos Narrow"/>
      <family val="2"/>
      <scheme val="minor"/>
    </font>
    <font>
      <u/>
      <sz val="10"/>
      <color theme="3" tint="0.249977111117893"/>
      <name val="Arial"/>
      <family val="2"/>
    </font>
    <font>
      <b/>
      <sz val="16"/>
      <color theme="3" tint="0.249977111117893"/>
      <name val="Aptos Display"/>
      <family val="2"/>
      <scheme val="major"/>
    </font>
    <font>
      <i/>
      <u/>
      <sz val="10"/>
      <color theme="3" tint="0.249977111117893"/>
      <name val="Aptos Display"/>
      <family val="2"/>
      <scheme val="major"/>
    </font>
    <font>
      <sz val="11"/>
      <color theme="3" tint="0.249977111117893"/>
      <name val="Aptos"/>
      <family val="2"/>
    </font>
    <font>
      <i/>
      <sz val="9"/>
      <color rgb="FFFF0000"/>
      <name val="Aptos Narrow"/>
      <family val="2"/>
      <scheme val="minor"/>
    </font>
    <font>
      <sz val="9"/>
      <color rgb="FFFF0000"/>
      <name val="Aptos Narrow"/>
      <family val="2"/>
      <scheme val="minor"/>
    </font>
    <font>
      <i/>
      <sz val="11"/>
      <color theme="2" tint="-0.499984740745262"/>
      <name val="Aptos Narrow"/>
      <family val="2"/>
      <scheme val="minor"/>
    </font>
    <font>
      <i/>
      <sz val="10"/>
      <color theme="2" tint="-0.499984740745262"/>
      <name val="Aptos"/>
      <family val="2"/>
    </font>
    <font>
      <b/>
      <sz val="12"/>
      <color theme="3" tint="0.249977111117893"/>
      <name val="Aptos Narrow"/>
      <family val="2"/>
      <scheme val="minor"/>
    </font>
    <font>
      <b/>
      <i/>
      <sz val="11"/>
      <color theme="2" tint="-0.749992370372631"/>
      <name val="Aptos"/>
      <family val="2"/>
    </font>
    <font>
      <i/>
      <sz val="11"/>
      <color theme="2" tint="-0.749992370372631"/>
      <name val="Aptos"/>
      <family val="2"/>
    </font>
    <font>
      <i/>
      <sz val="10"/>
      <color theme="2" tint="-0.749992370372631"/>
      <name val="Aptos"/>
      <family val="2"/>
    </font>
  </fonts>
  <fills count="11">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indexed="9"/>
        <bgColor indexed="64"/>
      </patternFill>
    </fill>
    <fill>
      <patternFill patternType="solid">
        <fgColor theme="4" tint="-0.249977111117893"/>
        <bgColor indexed="64"/>
      </patternFill>
    </fill>
    <fill>
      <patternFill patternType="solid">
        <fgColor theme="3" tint="0.89999084444715716"/>
        <bgColor indexed="64"/>
      </patternFill>
    </fill>
    <fill>
      <patternFill patternType="solid">
        <fgColor theme="2" tint="-0.249977111117893"/>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2"/>
        <bgColor indexed="64"/>
      </patternFill>
    </fill>
  </fills>
  <borders count="6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top/>
      <bottom/>
      <diagonal/>
    </border>
    <border>
      <left/>
      <right style="thin">
        <color theme="0"/>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medium">
        <color theme="0" tint="-0.499984740745262"/>
      </left>
      <right style="thin">
        <color indexed="64"/>
      </right>
      <top style="thin">
        <color indexed="64"/>
      </top>
      <bottom style="thin">
        <color indexed="64"/>
      </bottom>
      <diagonal/>
    </border>
    <border>
      <left/>
      <right/>
      <top style="thin">
        <color indexed="64"/>
      </top>
      <bottom style="thin">
        <color theme="0" tint="-0.499984740745262"/>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thin">
        <color theme="1"/>
      </top>
      <bottom/>
      <diagonal/>
    </border>
    <border>
      <left/>
      <right/>
      <top/>
      <bottom style="thin">
        <color theme="1"/>
      </bottom>
      <diagonal/>
    </border>
    <border>
      <left style="thin">
        <color theme="1"/>
      </left>
      <right style="thin">
        <color theme="1"/>
      </right>
      <top style="thin">
        <color theme="1"/>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bottom/>
      <diagonal/>
    </border>
    <border>
      <left style="medium">
        <color theme="1"/>
      </left>
      <right style="thin">
        <color indexed="64"/>
      </right>
      <top style="thin">
        <color indexed="64"/>
      </top>
      <bottom style="thin">
        <color indexed="64"/>
      </bottom>
      <diagonal/>
    </border>
    <border>
      <left style="medium">
        <color theme="0" tint="-0.499984740745262"/>
      </left>
      <right style="medium">
        <color theme="1"/>
      </right>
      <top style="thin">
        <color indexed="64"/>
      </top>
      <bottom style="thin">
        <color indexed="64"/>
      </bottom>
      <diagonal/>
    </border>
    <border>
      <left/>
      <right style="thin">
        <color theme="0"/>
      </right>
      <top/>
      <bottom style="thin">
        <color theme="1"/>
      </bottom>
      <diagonal/>
    </border>
    <border>
      <left/>
      <right style="thin">
        <color theme="0" tint="-0.499984740745262"/>
      </right>
      <top style="medium">
        <color theme="1"/>
      </top>
      <bottom style="medium">
        <color theme="1"/>
      </bottom>
      <diagonal/>
    </border>
    <border>
      <left style="thin">
        <color theme="0" tint="-0.499984740745262"/>
      </left>
      <right style="thin">
        <color theme="0" tint="-0.499984740745262"/>
      </right>
      <top style="medium">
        <color theme="1"/>
      </top>
      <bottom style="medium">
        <color theme="1"/>
      </bottom>
      <diagonal/>
    </border>
    <border>
      <left style="thin">
        <color theme="0" tint="-0.499984740745262"/>
      </left>
      <right style="medium">
        <color theme="1"/>
      </right>
      <top style="medium">
        <color theme="1"/>
      </top>
      <bottom style="medium">
        <color theme="1"/>
      </bottom>
      <diagonal/>
    </border>
    <border>
      <left style="thin">
        <color theme="0"/>
      </left>
      <right/>
      <top/>
      <bottom style="thin">
        <color indexed="64"/>
      </bottom>
      <diagonal/>
    </border>
    <border>
      <left/>
      <right style="thin">
        <color theme="0"/>
      </right>
      <top/>
      <bottom style="thin">
        <color indexed="64"/>
      </bottom>
      <diagonal/>
    </border>
    <border>
      <left/>
      <right/>
      <top style="thin">
        <color theme="0" tint="-0.499984740745262"/>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2" tint="-0.249977111117893"/>
      </top>
      <bottom/>
      <diagonal/>
    </border>
    <border>
      <left/>
      <right/>
      <top/>
      <bottom style="thin">
        <color theme="2" tint="-0.249977111117893"/>
      </bottom>
      <diagonal/>
    </border>
    <border>
      <left style="thin">
        <color theme="1"/>
      </left>
      <right style="thin">
        <color theme="1"/>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theme="1"/>
      </bottom>
      <diagonal/>
    </border>
    <border>
      <left/>
      <right style="thin">
        <color theme="1"/>
      </right>
      <top style="thin">
        <color theme="1"/>
      </top>
      <bottom style="thin">
        <color indexed="64"/>
      </bottom>
      <diagonal/>
    </border>
    <border>
      <left style="thin">
        <color theme="1"/>
      </left>
      <right style="medium">
        <color indexed="64"/>
      </right>
      <top style="thin">
        <color theme="1"/>
      </top>
      <bottom style="thin">
        <color indexed="64"/>
      </bottom>
      <diagonal/>
    </border>
    <border>
      <left style="thin">
        <color theme="1"/>
      </left>
      <right style="medium">
        <color indexed="64"/>
      </right>
      <top style="thin">
        <color theme="1"/>
      </top>
      <bottom/>
      <diagonal/>
    </border>
    <border>
      <left style="thin">
        <color theme="1"/>
      </left>
      <right style="medium">
        <color indexed="64"/>
      </right>
      <top style="thin">
        <color theme="1"/>
      </top>
      <bottom style="thin">
        <color theme="1"/>
      </bottom>
      <diagonal/>
    </border>
    <border>
      <left style="medium">
        <color theme="0"/>
      </left>
      <right/>
      <top/>
      <bottom/>
      <diagonal/>
    </border>
    <border>
      <left style="medium">
        <color theme="0"/>
      </left>
      <right/>
      <top/>
      <bottom style="thin">
        <color theme="1"/>
      </bottom>
      <diagonal/>
    </border>
    <border>
      <left/>
      <right style="medium">
        <color theme="0"/>
      </right>
      <top/>
      <bottom/>
      <diagonal/>
    </border>
    <border>
      <left/>
      <right style="medium">
        <color theme="0"/>
      </right>
      <top/>
      <bottom style="thin">
        <color theme="1"/>
      </bottom>
      <diagonal/>
    </border>
    <border>
      <left/>
      <right/>
      <top style="thin">
        <color indexed="64"/>
      </top>
      <bottom style="medium">
        <color theme="0"/>
      </bottom>
      <diagonal/>
    </border>
  </borders>
  <cellStyleXfs count="6">
    <xf numFmtId="0" fontId="0" fillId="0" borderId="0"/>
    <xf numFmtId="9" fontId="1" fillId="0" borderId="0" applyFont="0" applyFill="0" applyBorder="0" applyAlignment="0" applyProtection="0"/>
    <xf numFmtId="0" fontId="5" fillId="0" borderId="0"/>
    <xf numFmtId="0" fontId="5" fillId="0" borderId="0"/>
    <xf numFmtId="165" fontId="8" fillId="0" borderId="0"/>
    <xf numFmtId="0" fontId="9" fillId="0" borderId="0" applyNumberFormat="0" applyFill="0" applyBorder="0" applyAlignment="0" applyProtection="0">
      <alignment vertical="top"/>
      <protection locked="0"/>
    </xf>
  </cellStyleXfs>
  <cellXfs count="299">
    <xf numFmtId="0" fontId="0" fillId="0" borderId="0" xfId="0"/>
    <xf numFmtId="0" fontId="10" fillId="5" borderId="5" xfId="0" applyFont="1" applyFill="1" applyBorder="1" applyAlignment="1">
      <alignment horizontal="center"/>
    </xf>
    <xf numFmtId="0" fontId="10" fillId="5" borderId="6" xfId="0" applyFont="1" applyFill="1" applyBorder="1" applyAlignment="1">
      <alignment horizontal="center"/>
    </xf>
    <xf numFmtId="0" fontId="13" fillId="0" borderId="0" xfId="0" applyFont="1"/>
    <xf numFmtId="0" fontId="16" fillId="3" borderId="0" xfId="0" applyFont="1" applyFill="1" applyAlignment="1">
      <alignment vertical="top"/>
    </xf>
    <xf numFmtId="0" fontId="14" fillId="3" borderId="0" xfId="0" applyFont="1" applyFill="1" applyAlignment="1">
      <alignment horizontal="center" vertical="top"/>
    </xf>
    <xf numFmtId="0" fontId="14" fillId="3" borderId="0" xfId="0" applyFont="1" applyFill="1" applyAlignment="1">
      <alignment vertical="top"/>
    </xf>
    <xf numFmtId="0" fontId="14" fillId="3" borderId="0" xfId="0" applyFont="1" applyFill="1" applyAlignment="1">
      <alignment horizontal="left" vertical="top" indent="1"/>
    </xf>
    <xf numFmtId="0" fontId="13" fillId="0" borderId="0" xfId="0" applyFont="1" applyAlignment="1">
      <alignment horizontal="left" indent="1"/>
    </xf>
    <xf numFmtId="0" fontId="13" fillId="3" borderId="0" xfId="0" applyFont="1" applyFill="1"/>
    <xf numFmtId="0" fontId="17" fillId="3" borderId="5" xfId="0" applyFont="1" applyFill="1" applyBorder="1" applyAlignment="1">
      <alignment horizontal="center"/>
    </xf>
    <xf numFmtId="0" fontId="17" fillId="3" borderId="5" xfId="0" applyFont="1" applyFill="1" applyBorder="1" applyAlignment="1">
      <alignment horizontal="left" indent="1"/>
    </xf>
    <xf numFmtId="0" fontId="15" fillId="3" borderId="0" xfId="0" applyFont="1" applyFill="1" applyAlignment="1">
      <alignment horizontal="left" vertical="top" indent="1"/>
    </xf>
    <xf numFmtId="0" fontId="16" fillId="3" borderId="0" xfId="0" applyFont="1" applyFill="1" applyAlignment="1">
      <alignment horizontal="left" vertical="top" indent="1"/>
    </xf>
    <xf numFmtId="0" fontId="13" fillId="0" borderId="0" xfId="0" applyFont="1" applyAlignment="1">
      <alignment horizontal="left" indent="2"/>
    </xf>
    <xf numFmtId="0" fontId="18" fillId="3" borderId="0" xfId="0" applyFont="1" applyFill="1" applyAlignment="1">
      <alignment vertical="center"/>
    </xf>
    <xf numFmtId="0" fontId="18" fillId="0" borderId="0" xfId="0" applyFont="1" applyAlignment="1">
      <alignment vertical="center"/>
    </xf>
    <xf numFmtId="0" fontId="20" fillId="3" borderId="0" xfId="0" applyFont="1" applyFill="1" applyAlignment="1">
      <alignment vertical="top"/>
    </xf>
    <xf numFmtId="0" fontId="13" fillId="3" borderId="0" xfId="0" applyFont="1" applyFill="1" applyAlignment="1">
      <alignment horizontal="left" indent="1"/>
    </xf>
    <xf numFmtId="0" fontId="19" fillId="3" borderId="6" xfId="0" applyFont="1" applyFill="1" applyBorder="1" applyAlignment="1">
      <alignment horizontal="left" vertical="center" indent="1"/>
    </xf>
    <xf numFmtId="0" fontId="0" fillId="3" borderId="0" xfId="0" applyFill="1"/>
    <xf numFmtId="164" fontId="0" fillId="3" borderId="0" xfId="0" applyNumberFormat="1" applyFill="1"/>
    <xf numFmtId="0" fontId="0" fillId="0" borderId="0" xfId="0" applyAlignment="1">
      <alignment horizontal="left" indent="1"/>
    </xf>
    <xf numFmtId="0" fontId="0" fillId="3" borderId="0" xfId="0" applyFill="1" applyAlignment="1">
      <alignment horizontal="left" indent="1"/>
    </xf>
    <xf numFmtId="0" fontId="13" fillId="3" borderId="0" xfId="0" applyFont="1" applyFill="1" applyAlignment="1">
      <alignment horizontal="left" indent="2"/>
    </xf>
    <xf numFmtId="0" fontId="10" fillId="3" borderId="8" xfId="0" applyFont="1" applyFill="1" applyBorder="1" applyAlignment="1">
      <alignment horizontal="center"/>
    </xf>
    <xf numFmtId="0" fontId="10" fillId="3" borderId="6" xfId="0" applyFont="1" applyFill="1" applyBorder="1" applyAlignment="1">
      <alignment horizontal="center"/>
    </xf>
    <xf numFmtId="0" fontId="19" fillId="3" borderId="8" xfId="0" applyFont="1" applyFill="1" applyBorder="1" applyAlignment="1">
      <alignment horizontal="left" vertical="center" indent="1"/>
    </xf>
    <xf numFmtId="164" fontId="0" fillId="6" borderId="7" xfId="0" applyNumberFormat="1" applyFill="1" applyBorder="1"/>
    <xf numFmtId="0" fontId="13" fillId="0" borderId="0" xfId="0" applyFont="1" applyAlignment="1">
      <alignment horizontal="left" indent="1" shrinkToFit="1"/>
    </xf>
    <xf numFmtId="0" fontId="6" fillId="2" borderId="9" xfId="3" applyFont="1" applyFill="1" applyBorder="1" applyAlignment="1" applyProtection="1">
      <alignment horizontal="center" vertical="center" shrinkToFit="1"/>
      <protection locked="0"/>
    </xf>
    <xf numFmtId="0" fontId="6" fillId="3" borderId="9" xfId="3" applyFont="1" applyFill="1" applyBorder="1" applyAlignment="1">
      <alignment vertical="center" shrinkToFit="1"/>
    </xf>
    <xf numFmtId="164" fontId="6" fillId="2" borderId="10" xfId="3" applyNumberFormat="1" applyFont="1" applyFill="1" applyBorder="1" applyAlignment="1" applyProtection="1">
      <alignment horizontal="center" vertical="center" shrinkToFit="1"/>
      <protection locked="0"/>
    </xf>
    <xf numFmtId="0" fontId="21" fillId="3" borderId="0" xfId="0" applyFont="1" applyFill="1"/>
    <xf numFmtId="3" fontId="21" fillId="2" borderId="2" xfId="0" applyNumberFormat="1" applyFont="1" applyFill="1" applyBorder="1" applyAlignment="1" applyProtection="1">
      <alignment horizontal="center" vertical="center"/>
      <protection locked="0"/>
    </xf>
    <xf numFmtId="3" fontId="21" fillId="2" borderId="4" xfId="0" applyNumberFormat="1" applyFont="1" applyFill="1" applyBorder="1" applyAlignment="1" applyProtection="1">
      <alignment horizontal="center" vertical="center"/>
      <protection locked="0"/>
    </xf>
    <xf numFmtId="3" fontId="21" fillId="2" borderId="21" xfId="0" applyNumberFormat="1" applyFont="1" applyFill="1" applyBorder="1" applyAlignment="1" applyProtection="1">
      <alignment horizontal="center" vertical="center"/>
      <protection locked="0"/>
    </xf>
    <xf numFmtId="0" fontId="31" fillId="2" borderId="2" xfId="0" applyFont="1" applyFill="1" applyBorder="1" applyAlignment="1" applyProtection="1">
      <alignment horizontal="center" vertical="center" shrinkToFit="1"/>
      <protection locked="0"/>
    </xf>
    <xf numFmtId="164" fontId="31" fillId="2" borderId="24" xfId="0" applyNumberFormat="1" applyFont="1" applyFill="1" applyBorder="1" applyAlignment="1" applyProtection="1">
      <alignment horizontal="right" shrinkToFit="1"/>
      <protection locked="0"/>
    </xf>
    <xf numFmtId="164" fontId="31" fillId="2" borderId="42" xfId="0" applyNumberFormat="1" applyFont="1" applyFill="1" applyBorder="1" applyAlignment="1" applyProtection="1">
      <alignment horizontal="right" shrinkToFit="1"/>
      <protection locked="0"/>
    </xf>
    <xf numFmtId="164" fontId="31" fillId="2" borderId="43" xfId="0" applyNumberFormat="1" applyFont="1" applyFill="1" applyBorder="1" applyAlignment="1" applyProtection="1">
      <alignment horizontal="right" shrinkToFit="1"/>
      <protection locked="0"/>
    </xf>
    <xf numFmtId="0" fontId="21" fillId="3" borderId="0" xfId="0" applyFont="1" applyFill="1" applyAlignment="1">
      <alignment horizontal="left" indent="2"/>
    </xf>
    <xf numFmtId="164" fontId="0" fillId="3" borderId="10" xfId="0" applyNumberFormat="1" applyFill="1" applyBorder="1" applyAlignment="1">
      <alignment horizontal="center" vertical="center"/>
    </xf>
    <xf numFmtId="164" fontId="41" fillId="3" borderId="10" xfId="3" applyNumberFormat="1" applyFont="1" applyFill="1" applyBorder="1" applyAlignment="1">
      <alignment horizontal="center" vertical="center" shrinkToFit="1"/>
    </xf>
    <xf numFmtId="0" fontId="13" fillId="3" borderId="0" xfId="0" applyFont="1" applyFill="1" applyAlignment="1">
      <alignment vertical="center"/>
    </xf>
    <xf numFmtId="0" fontId="16" fillId="3" borderId="0" xfId="0" applyFont="1" applyFill="1" applyAlignment="1">
      <alignment vertical="center"/>
    </xf>
    <xf numFmtId="0" fontId="33" fillId="3" borderId="0" xfId="0" applyFont="1" applyFill="1" applyAlignment="1">
      <alignment horizontal="left" indent="6"/>
    </xf>
    <xf numFmtId="164" fontId="0" fillId="3" borderId="15" xfId="0" applyNumberFormat="1" applyFill="1" applyBorder="1" applyAlignment="1">
      <alignment horizontal="center" vertical="center"/>
    </xf>
    <xf numFmtId="164" fontId="4" fillId="3" borderId="46" xfId="0" applyNumberFormat="1" applyFont="1" applyFill="1" applyBorder="1" applyAlignment="1">
      <alignment horizontal="center" vertical="center"/>
    </xf>
    <xf numFmtId="164" fontId="4" fillId="3" borderId="47" xfId="0" applyNumberFormat="1" applyFont="1" applyFill="1" applyBorder="1" applyAlignment="1">
      <alignment horizontal="center" vertical="center"/>
    </xf>
    <xf numFmtId="0" fontId="16" fillId="3" borderId="0" xfId="0" applyFont="1" applyFill="1" applyAlignment="1">
      <alignment horizontal="center" vertical="top"/>
    </xf>
    <xf numFmtId="0" fontId="16" fillId="3" borderId="0" xfId="0" applyFont="1" applyFill="1" applyAlignment="1">
      <alignment horizontal="center" vertical="center"/>
    </xf>
    <xf numFmtId="0" fontId="49" fillId="3" borderId="0" xfId="0" applyFont="1" applyFill="1"/>
    <xf numFmtId="0" fontId="44" fillId="3" borderId="0" xfId="0" applyFont="1" applyFill="1" applyAlignment="1">
      <alignment horizontal="center"/>
    </xf>
    <xf numFmtId="0" fontId="19" fillId="5" borderId="0" xfId="0" applyFont="1" applyFill="1" applyAlignment="1">
      <alignment horizontal="center" vertical="center"/>
    </xf>
    <xf numFmtId="0" fontId="0" fillId="3" borderId="0" xfId="0" applyFill="1" applyAlignment="1">
      <alignment vertical="center"/>
    </xf>
    <xf numFmtId="0" fontId="19" fillId="3" borderId="0" xfId="0" applyFont="1" applyFill="1" applyAlignment="1">
      <alignment horizontal="center" vertical="center"/>
    </xf>
    <xf numFmtId="165" fontId="2" fillId="4" borderId="0" xfId="4" applyFont="1" applyFill="1" applyAlignment="1">
      <alignment horizontal="center" shrinkToFit="1"/>
    </xf>
    <xf numFmtId="0" fontId="0" fillId="3" borderId="0" xfId="0" applyFill="1" applyAlignment="1">
      <alignment horizontal="center"/>
    </xf>
    <xf numFmtId="0" fontId="0" fillId="3" borderId="0" xfId="0" applyFill="1" applyAlignment="1">
      <alignment horizontal="right" indent="1"/>
    </xf>
    <xf numFmtId="0" fontId="6" fillId="3" borderId="0" xfId="3" applyFont="1" applyFill="1" applyAlignment="1">
      <alignment horizontal="center" vertical="center" shrinkToFit="1"/>
    </xf>
    <xf numFmtId="165" fontId="24" fillId="4" borderId="0" xfId="4" applyFont="1" applyFill="1" applyAlignment="1">
      <alignment vertical="top"/>
    </xf>
    <xf numFmtId="0" fontId="28" fillId="3" borderId="12" xfId="0" applyFont="1" applyFill="1" applyBorder="1" applyAlignment="1">
      <alignment vertical="center" shrinkToFit="1"/>
    </xf>
    <xf numFmtId="0" fontId="38" fillId="3" borderId="0" xfId="0" applyFont="1" applyFill="1" applyAlignment="1">
      <alignment horizontal="center" vertical="center"/>
    </xf>
    <xf numFmtId="0" fontId="0" fillId="3" borderId="0" xfId="0" applyFill="1" applyAlignment="1">
      <alignment vertical="top"/>
    </xf>
    <xf numFmtId="0" fontId="48" fillId="3" borderId="0" xfId="0" applyFont="1" applyFill="1" applyAlignment="1">
      <alignment horizontal="center"/>
    </xf>
    <xf numFmtId="0" fontId="11" fillId="3" borderId="0" xfId="0" applyFont="1" applyFill="1"/>
    <xf numFmtId="0" fontId="21" fillId="3" borderId="0" xfId="0" applyFont="1" applyFill="1" applyAlignment="1">
      <alignment vertical="top" wrapText="1"/>
    </xf>
    <xf numFmtId="0" fontId="21" fillId="3" borderId="0" xfId="0" applyFont="1" applyFill="1" applyAlignment="1">
      <alignment vertical="top"/>
    </xf>
    <xf numFmtId="0" fontId="18" fillId="3" borderId="0" xfId="0" applyFont="1" applyFill="1" applyAlignment="1">
      <alignment horizontal="center"/>
    </xf>
    <xf numFmtId="0" fontId="3" fillId="3" borderId="6" xfId="0" applyFont="1" applyFill="1" applyBorder="1" applyAlignment="1">
      <alignment horizontal="center" vertical="center" wrapText="1"/>
    </xf>
    <xf numFmtId="166" fontId="21" fillId="3" borderId="2" xfId="1" applyNumberFormat="1" applyFont="1" applyFill="1" applyBorder="1" applyAlignment="1" applyProtection="1">
      <alignment horizontal="center" vertical="center"/>
    </xf>
    <xf numFmtId="0" fontId="21" fillId="3" borderId="0" xfId="0" applyFont="1" applyFill="1" applyAlignment="1">
      <alignment vertical="center"/>
    </xf>
    <xf numFmtId="3" fontId="21" fillId="3" borderId="22" xfId="0" applyNumberFormat="1" applyFont="1" applyFill="1" applyBorder="1" applyAlignment="1">
      <alignment horizontal="center" vertical="center"/>
    </xf>
    <xf numFmtId="0" fontId="18" fillId="3" borderId="0" xfId="0" applyFont="1" applyFill="1" applyAlignment="1">
      <alignment horizontal="right"/>
    </xf>
    <xf numFmtId="3" fontId="18" fillId="3" borderId="0" xfId="0" applyNumberFormat="1" applyFont="1" applyFill="1" applyAlignment="1">
      <alignment horizontal="center"/>
    </xf>
    <xf numFmtId="166" fontId="21" fillId="3" borderId="0" xfId="0" applyNumberFormat="1" applyFont="1" applyFill="1" applyAlignment="1">
      <alignment horizontal="center"/>
    </xf>
    <xf numFmtId="0" fontId="21" fillId="3" borderId="0" xfId="0" applyFont="1" applyFill="1" applyAlignment="1">
      <alignment horizontal="center" wrapText="1"/>
    </xf>
    <xf numFmtId="0" fontId="18" fillId="3" borderId="0" xfId="0" applyFont="1" applyFill="1" applyAlignment="1">
      <alignment horizontal="center" vertical="center"/>
    </xf>
    <xf numFmtId="0" fontId="21" fillId="3" borderId="0" xfId="0" applyFont="1" applyFill="1" applyAlignment="1">
      <alignment horizontal="left" shrinkToFit="1"/>
    </xf>
    <xf numFmtId="0" fontId="21" fillId="3" borderId="0" xfId="0" applyFont="1" applyFill="1" applyAlignment="1">
      <alignment shrinkToFit="1"/>
    </xf>
    <xf numFmtId="0" fontId="36" fillId="3" borderId="0" xfId="0" applyFont="1" applyFill="1"/>
    <xf numFmtId="0" fontId="45" fillId="3" borderId="0" xfId="0" applyFont="1" applyFill="1" applyAlignment="1">
      <alignment horizontal="left" indent="2"/>
    </xf>
    <xf numFmtId="0" fontId="12" fillId="3" borderId="0" xfId="0" applyFont="1" applyFill="1" applyAlignment="1">
      <alignment horizontal="right" indent="1"/>
    </xf>
    <xf numFmtId="0" fontId="31" fillId="3" borderId="29" xfId="0" applyFont="1" applyFill="1" applyBorder="1" applyAlignment="1">
      <alignment horizontal="center"/>
    </xf>
    <xf numFmtId="0" fontId="31" fillId="3" borderId="0" xfId="0" applyFont="1" applyFill="1" applyAlignment="1">
      <alignment horizontal="center"/>
    </xf>
    <xf numFmtId="0" fontId="31" fillId="3" borderId="41" xfId="0" applyFont="1" applyFill="1" applyBorder="1" applyAlignment="1">
      <alignment horizontal="center"/>
    </xf>
    <xf numFmtId="0" fontId="46" fillId="3" borderId="0" xfId="0" applyFont="1" applyFill="1" applyAlignment="1">
      <alignment horizontal="left" indent="3"/>
    </xf>
    <xf numFmtId="0" fontId="31" fillId="0" borderId="38" xfId="0" applyFont="1" applyBorder="1" applyAlignment="1">
      <alignment horizontal="left"/>
    </xf>
    <xf numFmtId="0" fontId="46" fillId="3" borderId="0" xfId="0" applyFont="1" applyFill="1"/>
    <xf numFmtId="0" fontId="46" fillId="3" borderId="0" xfId="0" applyFont="1" applyFill="1" applyAlignment="1">
      <alignment horizontal="left" indent="1"/>
    </xf>
    <xf numFmtId="0" fontId="39" fillId="3" borderId="0" xfId="0" applyFont="1" applyFill="1" applyAlignment="1">
      <alignment horizontal="left" indent="1"/>
    </xf>
    <xf numFmtId="0" fontId="39" fillId="3" borderId="0" xfId="0" applyFont="1" applyFill="1"/>
    <xf numFmtId="164" fontId="30" fillId="3" borderId="39" xfId="0" applyNumberFormat="1" applyFont="1" applyFill="1" applyBorder="1" applyAlignment="1">
      <alignment horizontal="center" shrinkToFit="1"/>
    </xf>
    <xf numFmtId="164" fontId="30" fillId="3" borderId="26" xfId="0" applyNumberFormat="1" applyFont="1" applyFill="1" applyBorder="1" applyAlignment="1">
      <alignment horizontal="center" shrinkToFit="1"/>
    </xf>
    <xf numFmtId="164" fontId="30" fillId="3" borderId="40" xfId="0" applyNumberFormat="1" applyFont="1" applyFill="1" applyBorder="1" applyAlignment="1">
      <alignment horizontal="center" shrinkToFit="1"/>
    </xf>
    <xf numFmtId="0" fontId="32" fillId="3" borderId="0" xfId="0" applyFont="1" applyFill="1" applyAlignment="1">
      <alignment horizontal="left"/>
    </xf>
    <xf numFmtId="0" fontId="21" fillId="0" borderId="0" xfId="0" applyFont="1"/>
    <xf numFmtId="0" fontId="30" fillId="0" borderId="21" xfId="0" applyFont="1" applyBorder="1" applyAlignment="1">
      <alignment horizontal="center" vertical="top"/>
    </xf>
    <xf numFmtId="0" fontId="30" fillId="0" borderId="21" xfId="0" applyFont="1" applyBorder="1" applyAlignment="1">
      <alignment horizontal="left" vertical="top"/>
    </xf>
    <xf numFmtId="0" fontId="30" fillId="0" borderId="0" xfId="0" applyFont="1" applyAlignment="1">
      <alignment horizontal="left" vertical="top"/>
    </xf>
    <xf numFmtId="0" fontId="30" fillId="0" borderId="0" xfId="0" applyFont="1" applyAlignment="1">
      <alignment horizontal="center" vertical="top"/>
    </xf>
    <xf numFmtId="0" fontId="21" fillId="0" borderId="19" xfId="0" applyFont="1" applyBorder="1"/>
    <xf numFmtId="0" fontId="21" fillId="0" borderId="0" xfId="0" applyFont="1" applyAlignment="1">
      <alignment horizontal="left"/>
    </xf>
    <xf numFmtId="0" fontId="21" fillId="0" borderId="22" xfId="0" applyFont="1" applyBorder="1"/>
    <xf numFmtId="0" fontId="21" fillId="0" borderId="21" xfId="0" applyFont="1" applyBorder="1"/>
    <xf numFmtId="0" fontId="43" fillId="3" borderId="0" xfId="0" applyFont="1" applyFill="1" applyAlignment="1">
      <alignment vertical="top"/>
    </xf>
    <xf numFmtId="0" fontId="18" fillId="3" borderId="0" xfId="0" applyFont="1" applyFill="1"/>
    <xf numFmtId="0" fontId="0" fillId="3" borderId="0" xfId="0" applyFill="1" applyAlignment="1">
      <alignment horizontal="left" vertical="center"/>
    </xf>
    <xf numFmtId="0" fontId="51" fillId="3" borderId="0" xfId="0" applyFont="1" applyFill="1"/>
    <xf numFmtId="0" fontId="21" fillId="9" borderId="0" xfId="0" applyFont="1" applyFill="1"/>
    <xf numFmtId="165" fontId="53" fillId="4" borderId="0" xfId="4" applyFont="1" applyFill="1"/>
    <xf numFmtId="165" fontId="53" fillId="4" borderId="0" xfId="4" applyFont="1" applyFill="1" applyAlignment="1">
      <alignment vertical="top"/>
    </xf>
    <xf numFmtId="0" fontId="4" fillId="3" borderId="0" xfId="0" applyFont="1" applyFill="1"/>
    <xf numFmtId="0" fontId="27" fillId="3" borderId="0" xfId="0" applyFont="1" applyFill="1" applyAlignment="1">
      <alignment horizontal="right"/>
    </xf>
    <xf numFmtId="0" fontId="37" fillId="3" borderId="0" xfId="0" applyFont="1" applyFill="1" applyAlignment="1">
      <alignment horizontal="right"/>
    </xf>
    <xf numFmtId="0" fontId="4" fillId="3" borderId="0" xfId="0" applyFont="1" applyFill="1" applyAlignment="1">
      <alignment horizontal="left" vertical="top"/>
    </xf>
    <xf numFmtId="0" fontId="0" fillId="3" borderId="0" xfId="0" applyFill="1" applyAlignment="1">
      <alignment horizontal="left" vertical="center" indent="3"/>
    </xf>
    <xf numFmtId="0" fontId="3" fillId="9" borderId="6" xfId="0" applyFont="1" applyFill="1" applyBorder="1" applyAlignment="1">
      <alignment horizontal="center" vertical="center" wrapText="1"/>
    </xf>
    <xf numFmtId="0" fontId="19" fillId="9" borderId="18" xfId="0" applyFont="1" applyFill="1" applyBorder="1" applyAlignment="1">
      <alignment horizontal="center" vertical="center"/>
    </xf>
    <xf numFmtId="0" fontId="10" fillId="9" borderId="6" xfId="0" applyFont="1" applyFill="1" applyBorder="1" applyAlignment="1">
      <alignment horizontal="center"/>
    </xf>
    <xf numFmtId="0" fontId="54" fillId="3" borderId="0" xfId="0" applyFont="1" applyFill="1" applyAlignment="1">
      <alignment horizontal="right"/>
    </xf>
    <xf numFmtId="0" fontId="54" fillId="3" borderId="0" xfId="0" applyFont="1" applyFill="1" applyAlignment="1">
      <alignment horizontal="center" shrinkToFit="1"/>
    </xf>
    <xf numFmtId="0" fontId="54" fillId="3" borderId="0" xfId="0" applyFont="1" applyFill="1" applyAlignment="1">
      <alignment horizontal="right" indent="1"/>
    </xf>
    <xf numFmtId="0" fontId="54" fillId="3" borderId="0" xfId="0" applyFont="1" applyFill="1" applyAlignment="1">
      <alignment horizontal="center" vertical="top" shrinkToFit="1"/>
    </xf>
    <xf numFmtId="0" fontId="56" fillId="3" borderId="0" xfId="0" applyFont="1" applyFill="1" applyAlignment="1">
      <alignment horizontal="center"/>
    </xf>
    <xf numFmtId="0" fontId="57" fillId="3" borderId="0" xfId="0" applyFont="1" applyFill="1" applyAlignment="1">
      <alignment horizontal="center" vertical="top" shrinkToFit="1"/>
    </xf>
    <xf numFmtId="0" fontId="19" fillId="9" borderId="6" xfId="0" applyFont="1" applyFill="1" applyBorder="1" applyAlignment="1">
      <alignment horizontal="left" vertical="center" indent="1"/>
    </xf>
    <xf numFmtId="0" fontId="19" fillId="9" borderId="6" xfId="0" applyFont="1" applyFill="1" applyBorder="1" applyAlignment="1">
      <alignment horizontal="center" vertical="center"/>
    </xf>
    <xf numFmtId="0" fontId="19" fillId="9" borderId="6" xfId="0" applyFont="1" applyFill="1" applyBorder="1" applyAlignment="1">
      <alignment horizontal="left" vertical="center" indent="2"/>
    </xf>
    <xf numFmtId="0" fontId="60" fillId="3" borderId="0" xfId="0" applyFont="1" applyFill="1" applyAlignment="1">
      <alignment horizontal="left" indent="1"/>
    </xf>
    <xf numFmtId="0" fontId="61" fillId="3" borderId="0" xfId="0" applyFont="1" applyFill="1"/>
    <xf numFmtId="0" fontId="62" fillId="3" borderId="0" xfId="0" applyFont="1" applyFill="1" applyAlignment="1">
      <alignment horizontal="left" indent="1"/>
    </xf>
    <xf numFmtId="0" fontId="60" fillId="3" borderId="0" xfId="0" applyFont="1" applyFill="1" applyAlignment="1">
      <alignment horizontal="right"/>
    </xf>
    <xf numFmtId="0" fontId="63" fillId="3" borderId="0" xfId="0" applyFont="1" applyFill="1" applyAlignment="1">
      <alignment vertical="top"/>
    </xf>
    <xf numFmtId="0" fontId="62" fillId="3" borderId="0" xfId="0" applyFont="1" applyFill="1"/>
    <xf numFmtId="164" fontId="13" fillId="6" borderId="7" xfId="0" applyNumberFormat="1" applyFont="1" applyFill="1" applyBorder="1" applyAlignment="1">
      <alignment horizontal="right"/>
    </xf>
    <xf numFmtId="0" fontId="10" fillId="9" borderId="5" xfId="0" applyFont="1" applyFill="1" applyBorder="1" applyAlignment="1">
      <alignment horizontal="center"/>
    </xf>
    <xf numFmtId="0" fontId="60" fillId="3" borderId="0" xfId="0" applyFont="1" applyFill="1" applyAlignment="1">
      <alignment horizontal="left" vertical="center"/>
    </xf>
    <xf numFmtId="0" fontId="61" fillId="3" borderId="0" xfId="0" applyFont="1" applyFill="1" applyAlignment="1">
      <alignment vertical="center"/>
    </xf>
    <xf numFmtId="0" fontId="61" fillId="3" borderId="0" xfId="0" applyFont="1" applyFill="1" applyAlignment="1">
      <alignment horizontal="left" vertical="center"/>
    </xf>
    <xf numFmtId="0" fontId="62" fillId="3" borderId="0" xfId="0" applyFont="1" applyFill="1" applyAlignment="1">
      <alignment vertical="center"/>
    </xf>
    <xf numFmtId="0" fontId="60" fillId="3" borderId="0" xfId="0" applyFont="1" applyFill="1" applyAlignment="1">
      <alignment vertical="top"/>
    </xf>
    <xf numFmtId="0" fontId="64" fillId="3" borderId="0" xfId="0" applyFont="1" applyFill="1"/>
    <xf numFmtId="0" fontId="65" fillId="3" borderId="0" xfId="5" applyFont="1" applyFill="1" applyAlignment="1" applyProtection="1">
      <alignment vertical="top"/>
    </xf>
    <xf numFmtId="0" fontId="67" fillId="3" borderId="0" xfId="0" applyFont="1" applyFill="1" applyAlignment="1">
      <alignment horizontal="left" vertical="top" indent="4"/>
    </xf>
    <xf numFmtId="0" fontId="68" fillId="3" borderId="0" xfId="0" applyFont="1" applyFill="1"/>
    <xf numFmtId="0" fontId="40" fillId="3" borderId="0" xfId="0" applyFont="1" applyFill="1" applyAlignment="1">
      <alignment horizontal="center" vertical="center"/>
    </xf>
    <xf numFmtId="0" fontId="11" fillId="3" borderId="0" xfId="0" applyFont="1" applyFill="1" applyAlignment="1">
      <alignment vertical="top"/>
    </xf>
    <xf numFmtId="0" fontId="41" fillId="3" borderId="0" xfId="0" applyFont="1" applyFill="1" applyAlignment="1">
      <alignment horizontal="center" vertical="center"/>
    </xf>
    <xf numFmtId="165" fontId="69" fillId="3" borderId="0" xfId="4" applyFont="1" applyFill="1" applyAlignment="1">
      <alignment horizontal="right" indent="1"/>
    </xf>
    <xf numFmtId="14" fontId="70" fillId="3" borderId="0" xfId="4" applyNumberFormat="1" applyFont="1" applyFill="1" applyAlignment="1">
      <alignment horizontal="center" shrinkToFit="1"/>
    </xf>
    <xf numFmtId="3" fontId="33" fillId="3" borderId="21" xfId="0" applyNumberFormat="1" applyFont="1" applyFill="1" applyBorder="1" applyAlignment="1">
      <alignment horizontal="center" vertical="center"/>
    </xf>
    <xf numFmtId="0" fontId="21" fillId="3" borderId="0" xfId="0" applyFont="1" applyFill="1" applyAlignment="1">
      <alignment vertical="center" wrapText="1"/>
    </xf>
    <xf numFmtId="0" fontId="71" fillId="3" borderId="0" xfId="0" applyFont="1" applyFill="1" applyAlignment="1">
      <alignment horizontal="left" vertical="center"/>
    </xf>
    <xf numFmtId="0" fontId="72" fillId="3" borderId="0" xfId="0" applyFont="1" applyFill="1" applyAlignment="1">
      <alignment horizontal="left" vertical="center"/>
    </xf>
    <xf numFmtId="165" fontId="73" fillId="4" borderId="0" xfId="4" applyFont="1" applyFill="1"/>
    <xf numFmtId="0" fontId="27" fillId="3" borderId="0" xfId="0" applyFont="1" applyFill="1"/>
    <xf numFmtId="0" fontId="75" fillId="3" borderId="53" xfId="0" applyFont="1" applyFill="1" applyBorder="1"/>
    <xf numFmtId="0" fontId="74" fillId="3" borderId="54" xfId="0" applyFont="1" applyFill="1" applyBorder="1" applyAlignment="1">
      <alignment horizontal="left" shrinkToFit="1"/>
    </xf>
    <xf numFmtId="49" fontId="75" fillId="3" borderId="0" xfId="0" applyNumberFormat="1" applyFont="1" applyFill="1" applyAlignment="1">
      <alignment shrinkToFit="1"/>
    </xf>
    <xf numFmtId="49" fontId="76" fillId="3" borderId="53" xfId="0" applyNumberFormat="1" applyFont="1" applyFill="1" applyBorder="1" applyAlignment="1">
      <alignment shrinkToFit="1"/>
    </xf>
    <xf numFmtId="49" fontId="75" fillId="3" borderId="53" xfId="0" applyNumberFormat="1" applyFont="1" applyFill="1" applyBorder="1" applyAlignment="1">
      <alignment vertical="center" shrinkToFit="1"/>
    </xf>
    <xf numFmtId="49" fontId="75" fillId="3" borderId="53" xfId="0" applyNumberFormat="1" applyFont="1" applyFill="1" applyBorder="1" applyAlignment="1">
      <alignment horizontal="left" shrinkToFit="1"/>
    </xf>
    <xf numFmtId="49" fontId="75" fillId="3" borderId="53" xfId="0" applyNumberFormat="1" applyFont="1" applyFill="1" applyBorder="1" applyAlignment="1">
      <alignment shrinkToFit="1"/>
    </xf>
    <xf numFmtId="165" fontId="25" fillId="4" borderId="0" xfId="4" applyFont="1" applyFill="1" applyAlignment="1">
      <alignment horizontal="right" shrinkToFit="1"/>
    </xf>
    <xf numFmtId="3" fontId="23" fillId="10" borderId="0" xfId="0" applyNumberFormat="1" applyFont="1" applyFill="1" applyAlignment="1">
      <alignment horizontal="center" vertical="center"/>
    </xf>
    <xf numFmtId="166" fontId="21" fillId="10" borderId="2" xfId="1" applyNumberFormat="1" applyFont="1" applyFill="1" applyBorder="1" applyAlignment="1" applyProtection="1">
      <alignment horizontal="center" vertical="center"/>
    </xf>
    <xf numFmtId="3" fontId="23" fillId="10" borderId="50" xfId="0" applyNumberFormat="1" applyFont="1" applyFill="1" applyBorder="1" applyAlignment="1">
      <alignment horizontal="center" vertical="center"/>
    </xf>
    <xf numFmtId="166" fontId="22" fillId="3" borderId="36" xfId="1" applyNumberFormat="1" applyFont="1" applyFill="1" applyBorder="1" applyAlignment="1" applyProtection="1">
      <alignment horizontal="center" vertical="center" shrinkToFit="1"/>
    </xf>
    <xf numFmtId="166" fontId="22" fillId="3" borderId="56" xfId="1" applyNumberFormat="1" applyFont="1" applyFill="1" applyBorder="1" applyAlignment="1" applyProtection="1">
      <alignment horizontal="center" vertical="center" shrinkToFit="1"/>
    </xf>
    <xf numFmtId="166" fontId="22" fillId="3" borderId="66" xfId="1" applyNumberFormat="1" applyFont="1" applyFill="1" applyBorder="1" applyAlignment="1" applyProtection="1">
      <alignment horizontal="center" vertical="center" shrinkToFit="1"/>
    </xf>
    <xf numFmtId="166" fontId="22" fillId="3" borderId="60" xfId="1" applyNumberFormat="1" applyFont="1" applyFill="1" applyBorder="1" applyAlignment="1" applyProtection="1">
      <alignment horizontal="center" vertical="center" shrinkToFit="1"/>
    </xf>
    <xf numFmtId="166" fontId="22" fillId="3" borderId="61" xfId="1" applyNumberFormat="1" applyFont="1" applyFill="1" applyBorder="1" applyAlignment="1" applyProtection="1">
      <alignment horizontal="center" vertical="center" shrinkToFit="1"/>
    </xf>
    <xf numFmtId="166" fontId="22" fillId="3" borderId="59" xfId="1" applyNumberFormat="1" applyFont="1" applyFill="1" applyBorder="1" applyAlignment="1" applyProtection="1">
      <alignment horizontal="center" vertical="center" shrinkToFit="1"/>
    </xf>
    <xf numFmtId="0" fontId="21" fillId="0" borderId="0" xfId="0" applyFont="1" applyAlignment="1">
      <alignment horizontal="left" vertical="top" wrapText="1"/>
    </xf>
    <xf numFmtId="49" fontId="36" fillId="3" borderId="0" xfId="0" applyNumberFormat="1" applyFont="1" applyFill="1" applyAlignment="1">
      <alignment horizontal="center" vertical="center"/>
    </xf>
    <xf numFmtId="0" fontId="31" fillId="2" borderId="2" xfId="0" applyFont="1" applyFill="1" applyBorder="1" applyAlignment="1" applyProtection="1">
      <alignment horizontal="center" vertical="center" shrinkToFit="1"/>
      <protection locked="0"/>
    </xf>
    <xf numFmtId="0" fontId="31" fillId="2" borderId="3" xfId="0" applyFont="1" applyFill="1" applyBorder="1" applyAlignment="1" applyProtection="1">
      <alignment horizontal="center" vertical="center" shrinkToFit="1"/>
      <protection locked="0"/>
    </xf>
    <xf numFmtId="0" fontId="31" fillId="0" borderId="2" xfId="0" applyFont="1" applyBorder="1" applyAlignment="1">
      <alignment horizontal="center" vertical="center" shrinkToFit="1"/>
    </xf>
    <xf numFmtId="0" fontId="31" fillId="0" borderId="3" xfId="0" applyFont="1" applyBorder="1" applyAlignment="1">
      <alignment horizontal="center" vertical="center" shrinkToFit="1"/>
    </xf>
    <xf numFmtId="0" fontId="31" fillId="7" borderId="2" xfId="0" applyFont="1" applyFill="1" applyBorder="1" applyAlignment="1">
      <alignment horizontal="center" shrinkToFit="1"/>
    </xf>
    <xf numFmtId="0" fontId="31" fillId="7" borderId="3" xfId="0" applyFont="1" applyFill="1" applyBorder="1" applyAlignment="1">
      <alignment horizontal="center" shrinkToFit="1"/>
    </xf>
    <xf numFmtId="0" fontId="34" fillId="0" borderId="0" xfId="0" applyFont="1" applyAlignment="1">
      <alignment horizontal="center"/>
    </xf>
    <xf numFmtId="0" fontId="21" fillId="0" borderId="0" xfId="0" applyFont="1" applyAlignment="1">
      <alignment horizontal="left"/>
    </xf>
    <xf numFmtId="0" fontId="30" fillId="3" borderId="0" xfId="0" applyFont="1" applyFill="1" applyAlignment="1">
      <alignment horizontal="center" wrapText="1"/>
    </xf>
    <xf numFmtId="0" fontId="30" fillId="3" borderId="1" xfId="0" applyFont="1" applyFill="1" applyBorder="1" applyAlignment="1">
      <alignment horizontal="center" wrapText="1"/>
    </xf>
    <xf numFmtId="0" fontId="21" fillId="0" borderId="19" xfId="0" applyFont="1" applyBorder="1" applyAlignment="1">
      <alignment horizontal="left"/>
    </xf>
    <xf numFmtId="0" fontId="30" fillId="0" borderId="21" xfId="0" applyFont="1" applyBorder="1" applyAlignment="1">
      <alignment horizontal="left" vertical="top"/>
    </xf>
    <xf numFmtId="0" fontId="30" fillId="3" borderId="0" xfId="0" applyFont="1" applyFill="1" applyAlignment="1">
      <alignment horizontal="center" vertical="top" wrapText="1"/>
    </xf>
    <xf numFmtId="0" fontId="30" fillId="3" borderId="1" xfId="0" applyFont="1" applyFill="1" applyBorder="1" applyAlignment="1">
      <alignment horizontal="center" vertical="top" wrapText="1"/>
    </xf>
    <xf numFmtId="0" fontId="30" fillId="3" borderId="0" xfId="0" applyFont="1" applyFill="1" applyAlignment="1">
      <alignment horizontal="right" indent="1" shrinkToFit="1"/>
    </xf>
    <xf numFmtId="0" fontId="12" fillId="3" borderId="0" xfId="0" applyFont="1" applyFill="1" applyAlignment="1">
      <alignment horizontal="left" shrinkToFit="1"/>
    </xf>
    <xf numFmtId="0" fontId="29" fillId="3" borderId="0" xfId="0" applyFont="1" applyFill="1" applyAlignment="1">
      <alignment horizontal="center" vertical="center"/>
    </xf>
    <xf numFmtId="0" fontId="21" fillId="0" borderId="21" xfId="0" applyFont="1" applyBorder="1" applyAlignment="1">
      <alignment horizontal="left"/>
    </xf>
    <xf numFmtId="0" fontId="21" fillId="0" borderId="22" xfId="0" applyFont="1" applyBorder="1" applyAlignment="1">
      <alignment horizontal="left"/>
    </xf>
    <xf numFmtId="0" fontId="30" fillId="3" borderId="30" xfId="0" applyFont="1" applyFill="1" applyBorder="1" applyAlignment="1">
      <alignment horizontal="center"/>
    </xf>
    <xf numFmtId="0" fontId="30" fillId="3" borderId="31" xfId="0" applyFont="1" applyFill="1" applyBorder="1" applyAlignment="1">
      <alignment horizontal="center"/>
    </xf>
    <xf numFmtId="0" fontId="30" fillId="3" borderId="32" xfId="0" applyFont="1" applyFill="1" applyBorder="1" applyAlignment="1">
      <alignment horizontal="center"/>
    </xf>
    <xf numFmtId="0" fontId="7" fillId="2" borderId="37" xfId="3" applyFont="1" applyFill="1" applyBorder="1" applyAlignment="1" applyProtection="1">
      <alignment horizontal="center" vertical="center" shrinkToFit="1"/>
      <protection locked="0"/>
    </xf>
    <xf numFmtId="0" fontId="58" fillId="3" borderId="0" xfId="0" applyFont="1" applyFill="1" applyAlignment="1">
      <alignment horizontal="center"/>
    </xf>
    <xf numFmtId="0" fontId="59" fillId="3" borderId="0" xfId="0" applyFont="1" applyFill="1" applyAlignment="1">
      <alignment horizontal="center" vertical="top"/>
    </xf>
    <xf numFmtId="0" fontId="57" fillId="3" borderId="0" xfId="0" applyFont="1" applyFill="1" applyAlignment="1">
      <alignment horizontal="right" shrinkToFit="1"/>
    </xf>
    <xf numFmtId="0" fontId="21" fillId="3" borderId="0" xfId="0" applyFont="1" applyFill="1" applyAlignment="1">
      <alignment horizontal="center" shrinkToFit="1"/>
    </xf>
    <xf numFmtId="0" fontId="23" fillId="3" borderId="0" xfId="0" applyFont="1" applyFill="1" applyAlignment="1">
      <alignment horizontal="right" indent="1"/>
    </xf>
    <xf numFmtId="0" fontId="57" fillId="3" borderId="34" xfId="0" applyFont="1" applyFill="1" applyBorder="1" applyAlignment="1">
      <alignment horizontal="right" vertical="top" shrinkToFit="1"/>
    </xf>
    <xf numFmtId="0" fontId="66" fillId="3" borderId="0" xfId="0" applyFont="1" applyFill="1" applyAlignment="1">
      <alignment horizontal="center" vertical="top" shrinkToFit="1"/>
    </xf>
    <xf numFmtId="0" fontId="50" fillId="3" borderId="0" xfId="0" applyFont="1" applyFill="1" applyAlignment="1">
      <alignment horizontal="center"/>
    </xf>
    <xf numFmtId="0" fontId="59" fillId="3" borderId="0" xfId="0" applyFont="1" applyFill="1" applyAlignment="1">
      <alignment horizontal="center"/>
    </xf>
    <xf numFmtId="0" fontId="10" fillId="5" borderId="62" xfId="0" applyFont="1" applyFill="1" applyBorder="1" applyAlignment="1">
      <alignment horizontal="center" vertical="center" wrapText="1"/>
    </xf>
    <xf numFmtId="0" fontId="10" fillId="5" borderId="0" xfId="0" applyFont="1" applyFill="1" applyAlignment="1">
      <alignment horizontal="center" vertical="center"/>
    </xf>
    <xf numFmtId="0" fontId="10" fillId="5" borderId="64" xfId="0" applyFont="1" applyFill="1" applyBorder="1" applyAlignment="1">
      <alignment horizontal="center" vertical="center"/>
    </xf>
    <xf numFmtId="0" fontId="10" fillId="5" borderId="63" xfId="0" applyFont="1" applyFill="1" applyBorder="1" applyAlignment="1">
      <alignment horizontal="center" vertical="center"/>
    </xf>
    <xf numFmtId="0" fontId="10" fillId="5" borderId="37" xfId="0" applyFont="1" applyFill="1" applyBorder="1" applyAlignment="1">
      <alignment horizontal="center" vertical="center"/>
    </xf>
    <xf numFmtId="0" fontId="10" fillId="5" borderId="65" xfId="0" applyFont="1" applyFill="1" applyBorder="1" applyAlignment="1">
      <alignment horizontal="center" vertical="center"/>
    </xf>
    <xf numFmtId="0" fontId="10" fillId="9" borderId="0" xfId="0" applyFont="1" applyFill="1" applyAlignment="1">
      <alignment horizontal="center" vertical="center"/>
    </xf>
    <xf numFmtId="0" fontId="10" fillId="9" borderId="37" xfId="0" applyFont="1" applyFill="1" applyBorder="1" applyAlignment="1">
      <alignment horizontal="center" vertical="center"/>
    </xf>
    <xf numFmtId="0" fontId="52" fillId="3" borderId="0" xfId="0" applyFont="1" applyFill="1" applyAlignment="1">
      <alignment horizontal="center" shrinkToFit="1"/>
    </xf>
    <xf numFmtId="165" fontId="25" fillId="4" borderId="0" xfId="4" applyFont="1" applyFill="1" applyAlignment="1">
      <alignment horizontal="right" shrinkToFit="1"/>
    </xf>
    <xf numFmtId="0" fontId="6" fillId="2" borderId="9" xfId="3" applyFont="1" applyFill="1" applyBorder="1" applyAlignment="1" applyProtection="1">
      <alignment horizontal="center" vertical="center" shrinkToFit="1"/>
      <protection locked="0"/>
    </xf>
    <xf numFmtId="165" fontId="25" fillId="4" borderId="0" xfId="4" applyFont="1" applyFill="1" applyAlignment="1">
      <alignment horizontal="right"/>
    </xf>
    <xf numFmtId="14" fontId="26" fillId="2" borderId="9" xfId="4" applyNumberFormat="1" applyFont="1" applyFill="1" applyBorder="1" applyAlignment="1" applyProtection="1">
      <alignment horizontal="center" shrinkToFit="1"/>
      <protection locked="0"/>
    </xf>
    <xf numFmtId="0" fontId="12" fillId="3" borderId="0" xfId="0" applyFont="1" applyFill="1" applyAlignment="1">
      <alignment horizontal="left" vertical="top"/>
    </xf>
    <xf numFmtId="0" fontId="19" fillId="8" borderId="13" xfId="0" applyFont="1" applyFill="1" applyBorder="1" applyAlignment="1">
      <alignment horizontal="center" vertical="center"/>
    </xf>
    <xf numFmtId="0" fontId="19" fillId="8" borderId="14" xfId="0" applyFont="1" applyFill="1" applyBorder="1" applyAlignment="1">
      <alignment horizontal="center" vertical="center"/>
    </xf>
    <xf numFmtId="0" fontId="51" fillId="3" borderId="22"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xf>
    <xf numFmtId="166" fontId="34" fillId="3" borderId="30" xfId="0" applyNumberFormat="1" applyFont="1" applyFill="1" applyBorder="1" applyAlignment="1">
      <alignment horizontal="center" vertical="center"/>
    </xf>
    <xf numFmtId="166" fontId="34" fillId="3" borderId="31" xfId="0" applyNumberFormat="1" applyFont="1" applyFill="1" applyBorder="1" applyAlignment="1">
      <alignment horizontal="center" vertical="center"/>
    </xf>
    <xf numFmtId="166" fontId="34" fillId="3" borderId="32" xfId="0" applyNumberFormat="1" applyFont="1" applyFill="1" applyBorder="1" applyAlignment="1">
      <alignment horizontal="center" vertical="center"/>
    </xf>
    <xf numFmtId="166" fontId="34" fillId="3" borderId="33" xfId="0" applyNumberFormat="1" applyFont="1" applyFill="1" applyBorder="1" applyAlignment="1">
      <alignment horizontal="center" vertical="center"/>
    </xf>
    <xf numFmtId="166" fontId="34" fillId="3" borderId="34" xfId="0" applyNumberFormat="1" applyFont="1" applyFill="1" applyBorder="1" applyAlignment="1">
      <alignment horizontal="center" vertical="center"/>
    </xf>
    <xf numFmtId="166" fontId="34" fillId="3" borderId="35" xfId="0" applyNumberFormat="1" applyFont="1" applyFill="1" applyBorder="1" applyAlignment="1">
      <alignment horizontal="center" vertical="center"/>
    </xf>
    <xf numFmtId="3" fontId="18" fillId="3" borderId="66" xfId="0" applyNumberFormat="1" applyFont="1" applyFill="1" applyBorder="1" applyAlignment="1">
      <alignment horizontal="center" vertical="center"/>
    </xf>
    <xf numFmtId="0" fontId="38" fillId="3" borderId="0" xfId="0" applyFont="1" applyFill="1" applyAlignment="1">
      <alignment horizontal="center" vertical="center"/>
    </xf>
    <xf numFmtId="0" fontId="21" fillId="3" borderId="57" xfId="0" applyFont="1" applyFill="1" applyBorder="1" applyAlignment="1">
      <alignment horizontal="right" vertical="center" indent="1"/>
    </xf>
    <xf numFmtId="0" fontId="21" fillId="3" borderId="38" xfId="0" applyFont="1" applyFill="1" applyBorder="1" applyAlignment="1">
      <alignment horizontal="right" vertical="center" indent="1"/>
    </xf>
    <xf numFmtId="0" fontId="21" fillId="3" borderId="61" xfId="0" applyFont="1" applyFill="1" applyBorder="1" applyAlignment="1">
      <alignment horizontal="right" vertical="center" indent="1"/>
    </xf>
    <xf numFmtId="3" fontId="21" fillId="3" borderId="57" xfId="0" applyNumberFormat="1" applyFont="1" applyFill="1" applyBorder="1" applyAlignment="1">
      <alignment horizontal="center" vertical="center"/>
    </xf>
    <xf numFmtId="3" fontId="21" fillId="3" borderId="38" xfId="0" applyNumberFormat="1" applyFont="1" applyFill="1" applyBorder="1" applyAlignment="1">
      <alignment horizontal="center" vertical="center"/>
    </xf>
    <xf numFmtId="3" fontId="21" fillId="10" borderId="57" xfId="0" applyNumberFormat="1" applyFont="1" applyFill="1" applyBorder="1" applyAlignment="1">
      <alignment horizontal="center" vertical="center"/>
    </xf>
    <xf numFmtId="3" fontId="21" fillId="10" borderId="38" xfId="0" applyNumberFormat="1" applyFont="1" applyFill="1" applyBorder="1" applyAlignment="1">
      <alignment horizontal="center" vertical="center"/>
    </xf>
    <xf numFmtId="3" fontId="21" fillId="3" borderId="58" xfId="0" applyNumberFormat="1" applyFont="1" applyFill="1" applyBorder="1" applyAlignment="1">
      <alignment horizontal="center" vertical="center"/>
    </xf>
    <xf numFmtId="3" fontId="21" fillId="3" borderId="55" xfId="0" applyNumberFormat="1" applyFont="1" applyFill="1" applyBorder="1" applyAlignment="1">
      <alignment horizontal="center" vertical="center"/>
    </xf>
    <xf numFmtId="0" fontId="10" fillId="5" borderId="0" xfId="0" applyFont="1" applyFill="1" applyAlignment="1">
      <alignment horizontal="center" vertical="center" wrapText="1"/>
    </xf>
    <xf numFmtId="0" fontId="10" fillId="5" borderId="12"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10" fillId="5" borderId="44" xfId="0" applyFont="1" applyFill="1" applyBorder="1" applyAlignment="1">
      <alignment horizontal="center" vertical="center" wrapText="1"/>
    </xf>
    <xf numFmtId="0" fontId="21" fillId="3" borderId="30" xfId="0" applyFont="1" applyFill="1" applyBorder="1" applyAlignment="1">
      <alignment horizontal="center" wrapText="1"/>
    </xf>
    <xf numFmtId="0" fontId="21" fillId="3" borderId="31" xfId="0" applyFont="1" applyFill="1" applyBorder="1" applyAlignment="1">
      <alignment horizontal="center" wrapText="1"/>
    </xf>
    <xf numFmtId="0" fontId="21" fillId="3" borderId="32" xfId="0" applyFont="1" applyFill="1" applyBorder="1" applyAlignment="1">
      <alignment horizontal="center" wrapText="1"/>
    </xf>
    <xf numFmtId="0" fontId="21" fillId="3" borderId="33" xfId="0" applyFont="1" applyFill="1" applyBorder="1" applyAlignment="1">
      <alignment horizontal="center" wrapText="1"/>
    </xf>
    <xf numFmtId="0" fontId="21" fillId="3" borderId="34" xfId="0" applyFont="1" applyFill="1" applyBorder="1" applyAlignment="1">
      <alignment horizontal="center" wrapText="1"/>
    </xf>
    <xf numFmtId="0" fontId="21" fillId="3" borderId="35" xfId="0" applyFont="1" applyFill="1" applyBorder="1" applyAlignment="1">
      <alignment horizontal="center" wrapText="1"/>
    </xf>
    <xf numFmtId="0" fontId="21" fillId="3" borderId="58" xfId="0" applyFont="1" applyFill="1" applyBorder="1" applyAlignment="1">
      <alignment horizontal="right" vertical="center" indent="1"/>
    </xf>
    <xf numFmtId="0" fontId="21" fillId="3" borderId="55" xfId="0" applyFont="1" applyFill="1" applyBorder="1" applyAlignment="1">
      <alignment horizontal="right" vertical="center" indent="1"/>
    </xf>
    <xf numFmtId="0" fontId="21" fillId="3" borderId="59" xfId="0" applyFont="1" applyFill="1" applyBorder="1" applyAlignment="1">
      <alignment horizontal="right" vertical="center" indent="1"/>
    </xf>
    <xf numFmtId="0" fontId="27" fillId="3" borderId="0" xfId="0" applyFont="1" applyFill="1" applyAlignment="1">
      <alignment horizontal="left" vertical="top" wrapText="1"/>
    </xf>
    <xf numFmtId="49" fontId="0" fillId="2" borderId="51" xfId="0" applyNumberFormat="1" applyFill="1" applyBorder="1" applyAlignment="1" applyProtection="1">
      <alignment horizontal="center" vertical="top" shrinkToFit="1"/>
      <protection locked="0"/>
    </xf>
    <xf numFmtId="49" fontId="40" fillId="2" borderId="51" xfId="0" applyNumberFormat="1" applyFont="1" applyFill="1" applyBorder="1" applyAlignment="1" applyProtection="1">
      <alignment horizontal="center" vertical="center" shrinkToFit="1"/>
      <protection locked="0"/>
    </xf>
    <xf numFmtId="49" fontId="0" fillId="2" borderId="52" xfId="0" applyNumberFormat="1" applyFill="1" applyBorder="1" applyAlignment="1" applyProtection="1">
      <alignment horizontal="center" vertical="top" shrinkToFit="1"/>
      <protection locked="0"/>
    </xf>
    <xf numFmtId="49" fontId="0" fillId="2" borderId="2" xfId="0" applyNumberFormat="1" applyFill="1" applyBorder="1" applyAlignment="1" applyProtection="1">
      <alignment horizontal="center" vertical="top" shrinkToFit="1"/>
      <protection locked="0"/>
    </xf>
    <xf numFmtId="49" fontId="0" fillId="2" borderId="3" xfId="0" applyNumberFormat="1" applyFill="1" applyBorder="1" applyAlignment="1" applyProtection="1">
      <alignment horizontal="center" vertical="top" shrinkToFit="1"/>
      <protection locked="0"/>
    </xf>
    <xf numFmtId="0" fontId="0" fillId="3" borderId="0" xfId="0" applyFill="1" applyAlignment="1">
      <alignment horizontal="left" shrinkToFit="1"/>
    </xf>
    <xf numFmtId="0" fontId="7" fillId="2" borderId="9" xfId="3" applyFont="1" applyFill="1" applyBorder="1" applyAlignment="1" applyProtection="1">
      <alignment horizontal="center" vertical="center" shrinkToFit="1"/>
      <protection locked="0"/>
    </xf>
    <xf numFmtId="0" fontId="18" fillId="3" borderId="66" xfId="0" applyFont="1" applyFill="1" applyBorder="1" applyAlignment="1">
      <alignment horizontal="right" vertical="center"/>
    </xf>
    <xf numFmtId="0" fontId="40" fillId="3" borderId="31" xfId="0" applyFont="1" applyFill="1" applyBorder="1" applyAlignment="1">
      <alignment horizontal="center" vertical="center"/>
    </xf>
    <xf numFmtId="0" fontId="0" fillId="3" borderId="16" xfId="0" applyFill="1" applyBorder="1" applyAlignment="1">
      <alignment horizontal="center" vertical="center" wrapText="1"/>
    </xf>
    <xf numFmtId="0" fontId="0" fillId="3" borderId="20" xfId="0" applyFill="1" applyBorder="1" applyAlignment="1">
      <alignment horizontal="center" vertical="center"/>
    </xf>
    <xf numFmtId="0" fontId="4" fillId="3" borderId="39" xfId="0" applyFont="1" applyFill="1" applyBorder="1" applyAlignment="1">
      <alignment horizontal="center" vertical="center" wrapText="1"/>
    </xf>
    <xf numFmtId="0" fontId="4" fillId="3" borderId="45" xfId="0" applyFont="1" applyFill="1" applyBorder="1" applyAlignment="1">
      <alignment horizontal="center" vertical="center"/>
    </xf>
    <xf numFmtId="0" fontId="4" fillId="3" borderId="1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6" borderId="3" xfId="0" applyFill="1" applyBorder="1" applyAlignment="1">
      <alignment horizontal="center" vertical="center" shrinkToFit="1"/>
    </xf>
    <xf numFmtId="0" fontId="0" fillId="6" borderId="51" xfId="0" applyFill="1" applyBorder="1" applyAlignment="1">
      <alignment horizontal="center" vertical="center" shrinkToFit="1"/>
    </xf>
    <xf numFmtId="0" fontId="0" fillId="6" borderId="52" xfId="0" applyFill="1" applyBorder="1" applyAlignment="1">
      <alignment horizontal="center" vertical="center" shrinkToFit="1"/>
    </xf>
    <xf numFmtId="0" fontId="4" fillId="3" borderId="1" xfId="0" applyFont="1" applyFill="1" applyBorder="1" applyAlignment="1">
      <alignment horizontal="center"/>
    </xf>
    <xf numFmtId="0" fontId="0" fillId="3" borderId="0" xfId="0" applyFill="1" applyAlignment="1">
      <alignment horizontal="left" vertical="top" wrapText="1"/>
    </xf>
    <xf numFmtId="0" fontId="54" fillId="3" borderId="0" xfId="0" applyFont="1" applyFill="1" applyAlignment="1">
      <alignment horizontal="left" shrinkToFit="1"/>
    </xf>
    <xf numFmtId="0" fontId="54" fillId="3" borderId="0" xfId="0" applyFont="1" applyFill="1" applyAlignment="1">
      <alignment horizontal="left" vertical="center" shrinkToFit="1"/>
    </xf>
    <xf numFmtId="0" fontId="55" fillId="3" borderId="0" xfId="0" applyFont="1" applyFill="1" applyAlignment="1">
      <alignment horizontal="left" shrinkToFit="1"/>
    </xf>
    <xf numFmtId="0" fontId="3" fillId="9" borderId="11" xfId="0" applyFont="1" applyFill="1" applyBorder="1" applyAlignment="1">
      <alignment horizontal="center" vertical="center" wrapText="1"/>
    </xf>
    <xf numFmtId="0" fontId="3" fillId="9" borderId="0" xfId="0" applyFont="1" applyFill="1" applyAlignment="1">
      <alignment horizontal="center" vertical="center" wrapText="1"/>
    </xf>
    <xf numFmtId="0" fontId="0" fillId="3" borderId="0" xfId="0" applyFill="1" applyAlignment="1">
      <alignment horizontal="left" wrapText="1"/>
    </xf>
    <xf numFmtId="0" fontId="42" fillId="3" borderId="0" xfId="0" applyFont="1" applyFill="1" applyAlignment="1">
      <alignment horizontal="center" vertical="center"/>
    </xf>
    <xf numFmtId="0" fontId="3" fillId="9" borderId="48" xfId="0" applyFont="1" applyFill="1" applyBorder="1" applyAlignment="1">
      <alignment horizontal="center" vertical="center" wrapText="1"/>
    </xf>
    <xf numFmtId="0" fontId="3" fillId="9" borderId="49" xfId="0" applyFont="1" applyFill="1" applyBorder="1" applyAlignment="1">
      <alignment horizontal="center" vertical="center" wrapText="1"/>
    </xf>
    <xf numFmtId="0" fontId="21" fillId="3" borderId="2" xfId="0" applyFont="1" applyFill="1" applyBorder="1" applyAlignment="1">
      <alignment horizontal="right" vertical="center" indent="1"/>
    </xf>
    <xf numFmtId="0" fontId="21" fillId="3" borderId="25" xfId="0" applyFont="1" applyFill="1" applyBorder="1" applyAlignment="1">
      <alignment horizontal="right" vertical="center" indent="1"/>
    </xf>
    <xf numFmtId="0" fontId="21" fillId="3" borderId="21" xfId="0" applyFont="1" applyFill="1" applyBorder="1" applyAlignment="1">
      <alignment horizontal="right" vertical="center" indent="1"/>
    </xf>
    <xf numFmtId="166" fontId="18" fillId="3" borderId="27" xfId="0" applyNumberFormat="1" applyFont="1" applyFill="1" applyBorder="1" applyAlignment="1">
      <alignment horizontal="center" vertical="center"/>
    </xf>
    <xf numFmtId="0" fontId="18" fillId="3" borderId="28" xfId="0" applyFont="1" applyFill="1" applyBorder="1" applyAlignment="1">
      <alignment horizontal="center" vertical="center"/>
    </xf>
    <xf numFmtId="0" fontId="52" fillId="3" borderId="0" xfId="0" applyFont="1" applyFill="1" applyAlignment="1">
      <alignment horizontal="center"/>
    </xf>
    <xf numFmtId="0" fontId="19" fillId="9" borderId="8" xfId="0" applyFont="1" applyFill="1" applyBorder="1" applyAlignment="1">
      <alignment horizontal="left" vertical="center" indent="1"/>
    </xf>
    <xf numFmtId="0" fontId="19" fillId="9" borderId="6" xfId="0" applyFont="1" applyFill="1" applyBorder="1" applyAlignment="1">
      <alignment horizontal="left" vertical="center" indent="1"/>
    </xf>
    <xf numFmtId="0" fontId="52" fillId="3" borderId="0" xfId="0" applyFont="1" applyFill="1" applyAlignment="1">
      <alignment horizontal="center" vertical="center" shrinkToFit="1"/>
    </xf>
  </cellXfs>
  <cellStyles count="6">
    <cellStyle name="Hyperlink" xfId="5" builtinId="8"/>
    <cellStyle name="Normal" xfId="0" builtinId="0"/>
    <cellStyle name="Normal 2" xfId="2" xr:uid="{A6B9C0F3-7885-4F95-864D-272B9332A0AC}"/>
    <cellStyle name="Normal 2 2" xfId="4" xr:uid="{5C461F9F-7C94-4515-8F45-D634B634B333}"/>
    <cellStyle name="Normal 3" xfId="3" xr:uid="{4992546F-297A-472E-834E-D9E274F3327A}"/>
    <cellStyle name="Percent" xfId="1" builtinId="5"/>
  </cellStyles>
  <dxfs count="16">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ont>
        <color rgb="FFC00000"/>
      </font>
    </dxf>
    <dxf>
      <font>
        <color rgb="FFC00000"/>
      </font>
    </dxf>
    <dxf>
      <font>
        <strike val="0"/>
        <color rgb="FFC00000"/>
      </font>
    </dxf>
    <dxf>
      <font>
        <color rgb="FFC00000"/>
      </font>
    </dxf>
    <dxf>
      <font>
        <color rgb="FFC00000"/>
      </font>
    </dxf>
    <dxf>
      <font>
        <color rgb="FFC00000"/>
      </font>
    </dxf>
    <dxf>
      <font>
        <color rgb="FFC00000"/>
      </font>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HousingContractAdministration\DeptShared\AHTFHomeRepair\Sandy%20Valley_Hatfield_Dwayne%20(FAL)\Setup_Sandy%20Valley_RH23_Hatfield_439%20New%20Camp.xlsx" TargetMode="External"/><Relationship Id="rId1" Type="http://schemas.openxmlformats.org/officeDocument/2006/relationships/externalLinkPath" Target="file:///P:\HousingContractAdministration\DeptShared\AHTFHomeRepair\Sandy%20Valley_Hatfield_Dwayne%20(FAL)\Setup_Sandy%20Valley_RH23_Hatfield_439%20New%20Camp.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CA/HOME_AHTF_ARC/HCA%20Set%20Up%20Packet/2021%20KHC%20SF%20Homebuyer%20Dev%20Set%20Up_PCR_2021.5.4.xlsx" TargetMode="External"/><Relationship Id="rId2" Type="http://schemas.openxmlformats.org/officeDocument/2006/relationships/externalLinkPath" Target="https://kyhousinggov-my.sharepoint.com/personal/wsmith_kyhousing_org/Documents/Documents/HCA/HOME_AHTF_ARC/HCA%20Set%20Up%20Packet/2021%20KHC%20SF%20Homebuyer%20Dev%20Set%20Up_PCR_2021.5.4.xlsx" TargetMode="External"/><Relationship Id="rId1" Type="http://schemas.openxmlformats.org/officeDocument/2006/relationships/externalLinkPath" Target="/personal/wsmith_kyhousing_org/Documents/Documents/HCA/HOME_AHTF_ARC/HCA%20Set%20Up%20Packet/2021%20KHC%20SF%20Homebuyer%20Dev%20Set%20Up_PCR_2021.5.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011%20Utility%20Allowance%20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INSTRUCTIONS"/>
      <sheetName val="a)Compliance &amp; Underwriting"/>
      <sheetName val="b)Setup Checklist"/>
      <sheetName val="1)Project Summary "/>
      <sheetName val="2)Repair Scope"/>
      <sheetName val="3)Sources &amp; Uses"/>
      <sheetName val="4)Owner Income"/>
      <sheetName val="KHC Internal"/>
      <sheetName val="RHTF Eligible Counties"/>
      <sheetName val="RHTF Income Limits eff 6-1-24"/>
      <sheetName val="PCR Cover"/>
      <sheetName val="PCR a)Checklist"/>
      <sheetName val="PCR 1)Repair Scope"/>
      <sheetName val="PCR 2)Sources &amp; Uses "/>
      <sheetName val="PCR KHC Internal"/>
    </sheetNames>
    <sheetDataSet>
      <sheetData sheetId="0"/>
      <sheetData sheetId="1" refreshError="1"/>
      <sheetData sheetId="2" refreshError="1"/>
      <sheetData sheetId="3" refreshError="1"/>
      <sheetData sheetId="4">
        <row r="10">
          <cell r="G10" t="str">
            <v>Julia Hatfield Freeland Adams Jr</v>
          </cell>
        </row>
        <row r="12">
          <cell r="R12" t="str">
            <v>RH23-1136-01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INSTRUCTIONS"/>
      <sheetName val="a)Compliance &amp; Underwriting"/>
      <sheetName val="b)SetUp Checklist"/>
      <sheetName val="1)Project Summary "/>
      <sheetName val="2)TDC"/>
      <sheetName val="2a)Rehab Scope"/>
      <sheetName val="3)Sources &amp; Uses"/>
      <sheetName val="4)Buyer Affordability"/>
      <sheetName val="Income Calculation"/>
      <sheetName val="6)LBP-Homebuyer"/>
      <sheetName val="KHC Evaluation"/>
      <sheetName val="KHC Internal"/>
      <sheetName val="HOME Limits-eff. 6-1-21"/>
      <sheetName val="HOME Limits-eff. 7-1-20"/>
      <sheetName val="AHTF Limits-eff. 6-1-21"/>
      <sheetName val="AHTF Limits-eff. 7-1-20"/>
      <sheetName val="Price Limits-eff 6-1-21"/>
      <sheetName val="Price Limits-eff. 4-1-20"/>
      <sheetName val="PCR Cover"/>
      <sheetName val="PCR a)Checklist"/>
      <sheetName val="PCR 1)TDC"/>
      <sheetName val="PCR 1a)Rehab Scope"/>
      <sheetName val="PCR 2)Sources &amp; Uses"/>
      <sheetName val="PCR 3)Buyer Affordability "/>
      <sheetName val="PCR KHC Internal "/>
      <sheetName val="MBE-WBE"/>
      <sheetName val="LBP-Homebuyer"/>
    </sheetNames>
    <sheetDataSet>
      <sheetData sheetId="0"/>
      <sheetData sheetId="1"/>
      <sheetData sheetId="2">
        <row r="1">
          <cell r="B1" t="str">
            <v>KHC Single Family Homebuyer Development</v>
          </cell>
        </row>
      </sheetData>
      <sheetData sheetId="3"/>
      <sheetData sheetId="4">
        <row r="5">
          <cell r="H5"/>
        </row>
        <row r="6">
          <cell r="G6"/>
        </row>
        <row r="7">
          <cell r="F7"/>
          <cell r="N7"/>
        </row>
        <row r="11">
          <cell r="G11"/>
        </row>
        <row r="16">
          <cell r="J16"/>
        </row>
        <row r="17">
          <cell r="J17"/>
        </row>
      </sheetData>
      <sheetData sheetId="5">
        <row r="16">
          <cell r="F16">
            <v>0</v>
          </cell>
        </row>
        <row r="68">
          <cell r="F68">
            <v>0</v>
          </cell>
        </row>
        <row r="91">
          <cell r="E91" t="e">
            <v>#DIV/0!</v>
          </cell>
        </row>
        <row r="93">
          <cell r="F93">
            <v>0</v>
          </cell>
        </row>
      </sheetData>
      <sheetData sheetId="6"/>
      <sheetData sheetId="7"/>
      <sheetData sheetId="8"/>
      <sheetData sheetId="9"/>
      <sheetData sheetId="10"/>
      <sheetData sheetId="11"/>
      <sheetData sheetId="12">
        <row r="9">
          <cell r="C9"/>
        </row>
      </sheetData>
      <sheetData sheetId="13"/>
      <sheetData sheetId="14"/>
      <sheetData sheetId="15"/>
      <sheetData sheetId="16"/>
      <sheetData sheetId="17"/>
      <sheetData sheetId="18"/>
      <sheetData sheetId="19">
        <row r="3">
          <cell r="B3" t="str">
            <v xml:space="preserve">KHC Single-Family Homebuyer Development </v>
          </cell>
        </row>
      </sheetData>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UD-52667_Single_Family"/>
      <sheetName val="HUD-52667_Duplex"/>
      <sheetName val="HUD-52667_Apartment"/>
      <sheetName val="FuelsUsed"/>
      <sheetName val="StructureTypeFactors"/>
      <sheetName val="Usage"/>
      <sheetName val="Rates"/>
      <sheetName val="GasPriceHistory"/>
      <sheetName val="Heat_AC_Single_Family"/>
      <sheetName val="Heat_AC_Duplex"/>
      <sheetName val="Heat_AC_Apartment"/>
      <sheetName val="Other_Costs"/>
      <sheetName val="Comparisons"/>
    </sheetNames>
    <sheetDataSet>
      <sheetData sheetId="0" refreshError="1"/>
      <sheetData sheetId="1" refreshError="1"/>
      <sheetData sheetId="2" refreshError="1"/>
      <sheetData sheetId="3" refreshError="1"/>
      <sheetData sheetId="4" refreshError="1"/>
      <sheetData sheetId="5" refreshError="1">
        <row r="11">
          <cell r="F11">
            <v>162.5</v>
          </cell>
          <cell r="G11">
            <v>227.49999999999997</v>
          </cell>
          <cell r="H11">
            <v>292.5</v>
          </cell>
          <cell r="I11">
            <v>357.50000000000006</v>
          </cell>
          <cell r="J11">
            <v>454.99999999999994</v>
          </cell>
          <cell r="K11">
            <v>520</v>
          </cell>
        </row>
        <row r="12">
          <cell r="F12">
            <v>55</v>
          </cell>
          <cell r="G12">
            <v>77</v>
          </cell>
          <cell r="H12">
            <v>99</v>
          </cell>
          <cell r="I12">
            <v>121.00000000000001</v>
          </cell>
          <cell r="J12">
            <v>154</v>
          </cell>
          <cell r="K12">
            <v>176</v>
          </cell>
        </row>
        <row r="13">
          <cell r="F13">
            <v>145.71428571428572</v>
          </cell>
          <cell r="G13">
            <v>203.99999999999997</v>
          </cell>
          <cell r="H13">
            <v>262.28571428571428</v>
          </cell>
          <cell r="I13">
            <v>320.57142857142861</v>
          </cell>
          <cell r="J13">
            <v>407.99999999999994</v>
          </cell>
          <cell r="K13">
            <v>466.28571428571428</v>
          </cell>
        </row>
        <row r="18">
          <cell r="F18">
            <v>4</v>
          </cell>
          <cell r="G18">
            <v>5.6</v>
          </cell>
          <cell r="H18">
            <v>7.2</v>
          </cell>
          <cell r="I18">
            <v>8.8000000000000007</v>
          </cell>
          <cell r="J18">
            <v>11.2</v>
          </cell>
          <cell r="K18">
            <v>12.8</v>
          </cell>
        </row>
        <row r="19">
          <cell r="F19">
            <v>9</v>
          </cell>
          <cell r="G19">
            <v>12.6</v>
          </cell>
          <cell r="H19">
            <v>16.200000000000003</v>
          </cell>
          <cell r="I19">
            <v>19.8</v>
          </cell>
          <cell r="J19">
            <v>25.2</v>
          </cell>
          <cell r="K19">
            <v>28.8</v>
          </cell>
        </row>
        <row r="23">
          <cell r="F23">
            <v>7.2857142857142856</v>
          </cell>
          <cell r="G23">
            <v>10.199999999999998</v>
          </cell>
          <cell r="H23">
            <v>13.114285714285714</v>
          </cell>
          <cell r="I23">
            <v>16.028571428571432</v>
          </cell>
          <cell r="J23">
            <v>20.399999999999995</v>
          </cell>
          <cell r="K23">
            <v>23.314285714285717</v>
          </cell>
        </row>
      </sheetData>
      <sheetData sheetId="6" refreshError="1">
        <row r="5">
          <cell r="D5">
            <v>0.57350000000000001</v>
          </cell>
        </row>
        <row r="7">
          <cell r="D7">
            <v>0.52856000000000003</v>
          </cell>
        </row>
        <row r="8">
          <cell r="D8">
            <v>0.15296999999999999</v>
          </cell>
        </row>
        <row r="14">
          <cell r="D14">
            <v>4.2250000000000003E-2</v>
          </cell>
        </row>
        <row r="20">
          <cell r="D20">
            <v>6.8699999999999997E-2</v>
          </cell>
        </row>
        <row r="25">
          <cell r="D25">
            <v>16.809999999999999</v>
          </cell>
        </row>
        <row r="27">
          <cell r="D27">
            <v>4.2250000000000003E-2</v>
          </cell>
        </row>
        <row r="30">
          <cell r="D30">
            <v>2.89</v>
          </cell>
        </row>
      </sheetData>
      <sheetData sheetId="7" refreshError="1"/>
      <sheetData sheetId="8" refreshError="1">
        <row r="5">
          <cell r="E5">
            <v>48.308860487359993</v>
          </cell>
          <cell r="F5">
            <v>27.671967837249998</v>
          </cell>
          <cell r="G5">
            <v>68.637500000000003</v>
          </cell>
        </row>
        <row r="25">
          <cell r="E25">
            <v>57.545561294803996</v>
          </cell>
          <cell r="F25">
            <v>36.325016665850008</v>
          </cell>
          <cell r="G25">
            <v>96.092499999999987</v>
          </cell>
        </row>
        <row r="45">
          <cell r="E45">
            <v>66.610959784974</v>
          </cell>
          <cell r="F45">
            <v>44.60048124894999</v>
          </cell>
          <cell r="G45">
            <v>123.54750000000001</v>
          </cell>
        </row>
        <row r="65">
          <cell r="E65">
            <v>75.413298043864017</v>
          </cell>
          <cell r="F65">
            <v>52.87594583205</v>
          </cell>
          <cell r="G65">
            <v>151.00250000000003</v>
          </cell>
        </row>
        <row r="85">
          <cell r="E85">
            <v>88.569360640486011</v>
          </cell>
          <cell r="F85">
            <v>65.236474062100001</v>
          </cell>
          <cell r="G85">
            <v>192.18499999999997</v>
          </cell>
        </row>
        <row r="105">
          <cell r="E105">
            <v>97.340069038234006</v>
          </cell>
          <cell r="F105">
            <v>73.29410339239999</v>
          </cell>
          <cell r="G105">
            <v>219.64000000000001</v>
          </cell>
        </row>
      </sheetData>
      <sheetData sheetId="9" refreshError="1">
        <row r="5">
          <cell r="E5">
            <v>45.537850245126798</v>
          </cell>
          <cell r="F5">
            <v>25.346424491025001</v>
          </cell>
          <cell r="G5">
            <v>60.400999999999989</v>
          </cell>
        </row>
        <row r="25">
          <cell r="E25">
            <v>53.666146955677512</v>
          </cell>
          <cell r="F25">
            <v>33.428604061764993</v>
          </cell>
          <cell r="G25">
            <v>84.561400000000006</v>
          </cell>
        </row>
        <row r="45">
          <cell r="E45">
            <v>61.761135230277119</v>
          </cell>
          <cell r="F45">
            <v>40.876522186555</v>
          </cell>
          <cell r="G45">
            <v>108.72179999999999</v>
          </cell>
        </row>
        <row r="65">
          <cell r="E65">
            <v>69.624630501350325</v>
          </cell>
          <cell r="F65">
            <v>48.324440311344993</v>
          </cell>
          <cell r="G65">
            <v>132.88220000000001</v>
          </cell>
        </row>
        <row r="85">
          <cell r="E85">
            <v>81.201965586377682</v>
          </cell>
          <cell r="F85">
            <v>59.496317498530004</v>
          </cell>
          <cell r="G85">
            <v>169.12280000000001</v>
          </cell>
        </row>
        <row r="105">
          <cell r="E105">
            <v>88.92018897639592</v>
          </cell>
          <cell r="F105">
            <v>66.847999928159979</v>
          </cell>
          <cell r="G105">
            <v>193.28319999999999</v>
          </cell>
        </row>
      </sheetData>
      <sheetData sheetId="10" refreshError="1">
        <row r="5">
          <cell r="E5">
            <v>41.381334881776993</v>
          </cell>
          <cell r="F5">
            <v>18.791200776562501</v>
          </cell>
          <cell r="G5">
            <v>48.046249999999993</v>
          </cell>
        </row>
        <row r="25">
          <cell r="E25">
            <v>47.8470254469878</v>
          </cell>
          <cell r="F25">
            <v>25.578978825647496</v>
          </cell>
          <cell r="G25">
            <v>67.264749999999992</v>
          </cell>
        </row>
        <row r="45">
          <cell r="E45">
            <v>54.312716012198592</v>
          </cell>
          <cell r="F45">
            <v>31.49996430506749</v>
          </cell>
          <cell r="G45">
            <v>86.483250000000012</v>
          </cell>
        </row>
        <row r="65">
          <cell r="E65">
            <v>60.77320800617219</v>
          </cell>
          <cell r="F65">
            <v>36.945676509582491</v>
          </cell>
          <cell r="G65">
            <v>105.70175</v>
          </cell>
        </row>
        <row r="85">
          <cell r="E85">
            <v>70.150873005215189</v>
          </cell>
          <cell r="F85">
            <v>45.014254478105009</v>
          </cell>
          <cell r="G85">
            <v>134.52949999999998</v>
          </cell>
        </row>
        <row r="105">
          <cell r="E105">
            <v>76.290368883638806</v>
          </cell>
          <cell r="F105">
            <v>50.393306457119998</v>
          </cell>
          <cell r="G105">
            <v>153.74800000000002</v>
          </cell>
        </row>
      </sheetData>
      <sheetData sheetId="11" refreshError="1">
        <row r="10">
          <cell r="C10">
            <v>6.3747830039842777</v>
          </cell>
          <cell r="D10">
            <v>9.5621745059764134</v>
          </cell>
          <cell r="E10">
            <v>15.936957509960694</v>
          </cell>
          <cell r="F10">
            <v>25.499132015937111</v>
          </cell>
          <cell r="G10">
            <v>35.061306521913515</v>
          </cell>
          <cell r="H10">
            <v>44.623481027889937</v>
          </cell>
        </row>
        <row r="12">
          <cell r="C12">
            <v>19.343018475278768</v>
          </cell>
          <cell r="D12">
            <v>22.616847712918148</v>
          </cell>
          <cell r="E12">
            <v>29.164506188196917</v>
          </cell>
          <cell r="F12">
            <v>38.985993901115066</v>
          </cell>
          <cell r="G12">
            <v>48.807481614033208</v>
          </cell>
          <cell r="H12">
            <v>58.628969326951363</v>
          </cell>
        </row>
        <row r="19">
          <cell r="C19">
            <v>4.7810872529882067</v>
          </cell>
          <cell r="D19">
            <v>7.1716308794823105</v>
          </cell>
          <cell r="E19">
            <v>11.952718132470519</v>
          </cell>
          <cell r="F19">
            <v>19.124349011952827</v>
          </cell>
          <cell r="G19">
            <v>26.295979891435138</v>
          </cell>
          <cell r="H19">
            <v>33.467610770917453</v>
          </cell>
        </row>
        <row r="21">
          <cell r="C21">
            <v>17.706103856459077</v>
          </cell>
          <cell r="D21">
            <v>20.161475784688612</v>
          </cell>
          <cell r="E21">
            <v>25.072219641147687</v>
          </cell>
          <cell r="F21">
            <v>32.4383354258363</v>
          </cell>
          <cell r="G21">
            <v>39.80445121052491</v>
          </cell>
          <cell r="H21">
            <v>47.17056699521352</v>
          </cell>
        </row>
        <row r="25">
          <cell r="C25">
            <v>14</v>
          </cell>
          <cell r="D25">
            <v>14</v>
          </cell>
          <cell r="E25">
            <v>14</v>
          </cell>
          <cell r="F25">
            <v>14</v>
          </cell>
          <cell r="G25">
            <v>14</v>
          </cell>
          <cell r="H25">
            <v>14</v>
          </cell>
        </row>
        <row r="26">
          <cell r="C26">
            <v>14</v>
          </cell>
          <cell r="D26">
            <v>14</v>
          </cell>
          <cell r="E26">
            <v>14</v>
          </cell>
          <cell r="F26">
            <v>14</v>
          </cell>
          <cell r="G26">
            <v>14</v>
          </cell>
          <cell r="H26">
            <v>14</v>
          </cell>
        </row>
      </sheetData>
      <sheetData sheetId="1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udexchange.info/programs/home/home-income-limits/" TargetMode="External"/><Relationship Id="rId1" Type="http://schemas.openxmlformats.org/officeDocument/2006/relationships/hyperlink" Target="https://www.hudexchange.info/programs/home/home-rent-limi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kyhousing.org/Partners/Developers/Multifamily/Pages/Underwriting-Resources.asp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hudexchange.info/programs/home/home-rent-limit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hudexchange.info/programs/home/home-income-limi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BA70-C641-4788-8C33-E5C3FC8EA71B}">
  <sheetPr>
    <tabColor rgb="FFFFFF99"/>
    <pageSetUpPr fitToPage="1"/>
  </sheetPr>
  <dimension ref="A2:K37"/>
  <sheetViews>
    <sheetView tabSelected="1" zoomScale="140" zoomScaleNormal="140" workbookViewId="0">
      <selection activeCell="I16" sqref="I16"/>
    </sheetView>
  </sheetViews>
  <sheetFormatPr defaultColWidth="8.7109375" defaultRowHeight="15" x14ac:dyDescent="0.25"/>
  <cols>
    <col min="1" max="1" width="7.140625" style="20" customWidth="1"/>
    <col min="2" max="2" width="25.5703125" style="20" customWidth="1"/>
    <col min="3" max="10" width="8.7109375" style="20"/>
    <col min="11" max="11" width="5.5703125" style="20" customWidth="1"/>
    <col min="12" max="16384" width="8.7109375" style="20"/>
  </cols>
  <sheetData>
    <row r="2" spans="2:11" s="157" customFormat="1" ht="18.75" x14ac:dyDescent="0.3">
      <c r="B2" s="208" t="s">
        <v>325</v>
      </c>
      <c r="C2" s="208"/>
      <c r="D2" s="208"/>
      <c r="E2" s="208"/>
      <c r="F2" s="208"/>
      <c r="G2" s="208"/>
      <c r="H2" s="208"/>
      <c r="I2" s="208"/>
      <c r="J2" s="208"/>
      <c r="K2" s="208"/>
    </row>
    <row r="3" spans="2:11" ht="18.75" x14ac:dyDescent="0.3">
      <c r="B3" s="207" t="s">
        <v>326</v>
      </c>
      <c r="C3" s="207"/>
      <c r="D3" s="207"/>
      <c r="E3" s="207"/>
      <c r="F3" s="207"/>
      <c r="G3" s="207"/>
      <c r="H3" s="207"/>
      <c r="I3" s="207"/>
      <c r="J3" s="207"/>
      <c r="K3" s="207"/>
    </row>
    <row r="4" spans="2:11" ht="18.75" x14ac:dyDescent="0.3">
      <c r="B4" s="207" t="s">
        <v>324</v>
      </c>
      <c r="C4" s="207"/>
      <c r="D4" s="207"/>
      <c r="E4" s="207"/>
      <c r="F4" s="207"/>
      <c r="G4" s="207"/>
      <c r="H4" s="207"/>
      <c r="I4" s="207"/>
      <c r="J4" s="207"/>
      <c r="K4" s="207"/>
    </row>
    <row r="5" spans="2:11" ht="24.95" customHeight="1" x14ac:dyDescent="0.25">
      <c r="B5" s="206" t="s">
        <v>237</v>
      </c>
      <c r="C5" s="206"/>
      <c r="D5" s="206"/>
      <c r="E5" s="206"/>
      <c r="F5" s="206"/>
      <c r="G5" s="206"/>
      <c r="H5" s="206"/>
      <c r="I5" s="206"/>
      <c r="J5" s="206"/>
      <c r="K5" s="52"/>
    </row>
    <row r="6" spans="2:11" ht="3" customHeight="1" x14ac:dyDescent="0.25">
      <c r="B6" s="110"/>
      <c r="C6" s="110"/>
      <c r="D6" s="110"/>
      <c r="E6" s="110"/>
      <c r="F6" s="110"/>
      <c r="G6" s="110"/>
      <c r="H6" s="110"/>
      <c r="I6" s="110"/>
      <c r="J6" s="110"/>
      <c r="K6" s="110"/>
    </row>
    <row r="7" spans="2:11" ht="15.75" x14ac:dyDescent="0.25">
      <c r="B7" s="109" t="s">
        <v>238</v>
      </c>
      <c r="C7" s="33"/>
      <c r="D7" s="33"/>
      <c r="E7" s="33"/>
      <c r="F7" s="33"/>
      <c r="G7" s="33"/>
      <c r="H7" s="33"/>
      <c r="I7" s="33"/>
      <c r="J7" s="33"/>
      <c r="K7" s="33"/>
    </row>
    <row r="8" spans="2:11" x14ac:dyDescent="0.25">
      <c r="B8" s="41" t="s">
        <v>314</v>
      </c>
      <c r="C8" s="33"/>
      <c r="D8" s="33"/>
      <c r="E8" s="33"/>
      <c r="F8" s="33"/>
      <c r="G8" s="33"/>
      <c r="H8" s="33"/>
      <c r="I8" s="33"/>
      <c r="J8" s="33"/>
      <c r="K8" s="33"/>
    </row>
    <row r="9" spans="2:11" x14ac:dyDescent="0.25">
      <c r="B9" s="41" t="s">
        <v>270</v>
      </c>
      <c r="C9" s="33"/>
      <c r="D9" s="33"/>
      <c r="E9" s="33"/>
      <c r="F9" s="33"/>
      <c r="G9" s="33"/>
      <c r="H9" s="33"/>
      <c r="I9" s="33"/>
      <c r="J9" s="33"/>
      <c r="K9" s="33"/>
    </row>
    <row r="10" spans="2:11" x14ac:dyDescent="0.25">
      <c r="B10" s="41" t="s">
        <v>241</v>
      </c>
      <c r="C10" s="33"/>
      <c r="D10" s="33"/>
      <c r="E10" s="33"/>
      <c r="F10" s="33"/>
      <c r="G10" s="33"/>
      <c r="H10" s="33"/>
      <c r="I10" s="33"/>
      <c r="J10" s="33"/>
      <c r="K10" s="33"/>
    </row>
    <row r="11" spans="2:11" x14ac:dyDescent="0.25">
      <c r="B11" s="41" t="s">
        <v>242</v>
      </c>
      <c r="C11" s="33"/>
      <c r="D11" s="33"/>
      <c r="E11" s="33"/>
      <c r="F11" s="33"/>
      <c r="G11" s="33"/>
      <c r="H11" s="33"/>
      <c r="I11" s="33"/>
      <c r="J11" s="33"/>
      <c r="K11" s="33"/>
    </row>
    <row r="12" spans="2:11" x14ac:dyDescent="0.25">
      <c r="B12" s="46" t="s">
        <v>243</v>
      </c>
      <c r="C12" s="33"/>
      <c r="D12" s="33"/>
      <c r="E12" s="33"/>
      <c r="F12" s="33"/>
      <c r="G12" s="33"/>
      <c r="H12" s="33"/>
      <c r="I12" s="33"/>
      <c r="J12" s="33"/>
      <c r="K12" s="33"/>
    </row>
    <row r="13" spans="2:11" x14ac:dyDescent="0.25">
      <c r="B13" s="46" t="s">
        <v>244</v>
      </c>
      <c r="C13" s="33"/>
      <c r="D13" s="33"/>
      <c r="E13" s="33"/>
      <c r="F13" s="33"/>
      <c r="G13" s="33"/>
      <c r="H13" s="33"/>
      <c r="I13" s="33"/>
      <c r="J13" s="33"/>
      <c r="K13" s="33"/>
    </row>
    <row r="14" spans="2:11" x14ac:dyDescent="0.25">
      <c r="B14" s="46" t="s">
        <v>245</v>
      </c>
      <c r="C14" s="33"/>
      <c r="D14" s="33"/>
      <c r="E14" s="33"/>
      <c r="F14" s="33"/>
      <c r="G14" s="33"/>
      <c r="H14" s="33"/>
      <c r="I14" s="33"/>
      <c r="J14" s="33"/>
      <c r="K14" s="33"/>
    </row>
    <row r="15" spans="2:11" x14ac:dyDescent="0.25">
      <c r="B15" s="41" t="s">
        <v>246</v>
      </c>
      <c r="C15" s="33"/>
      <c r="D15" s="33"/>
      <c r="E15" s="33"/>
      <c r="F15" s="33"/>
      <c r="G15" s="33"/>
      <c r="H15" s="33"/>
      <c r="I15" s="33"/>
      <c r="J15" s="33"/>
      <c r="K15" s="33"/>
    </row>
    <row r="16" spans="2:11" x14ac:dyDescent="0.25">
      <c r="B16" s="41" t="s">
        <v>264</v>
      </c>
      <c r="C16" s="33"/>
      <c r="D16" s="33"/>
      <c r="E16" s="33"/>
      <c r="F16" s="33"/>
      <c r="G16" s="33"/>
      <c r="H16" s="33"/>
      <c r="I16" s="33"/>
      <c r="J16" s="33"/>
      <c r="K16" s="33"/>
    </row>
    <row r="17" spans="2:11" ht="18.95" customHeight="1" x14ac:dyDescent="0.25">
      <c r="B17" s="109" t="s">
        <v>243</v>
      </c>
      <c r="C17" s="33"/>
      <c r="D17" s="33"/>
      <c r="E17" s="33"/>
      <c r="F17" s="33"/>
      <c r="G17" s="33"/>
      <c r="H17" s="33"/>
      <c r="I17" s="33"/>
      <c r="J17" s="33"/>
      <c r="K17" s="33"/>
    </row>
    <row r="18" spans="2:11" x14ac:dyDescent="0.25">
      <c r="B18" s="41" t="s">
        <v>247</v>
      </c>
      <c r="C18" s="33"/>
      <c r="D18" s="33"/>
      <c r="E18" s="33"/>
      <c r="F18" s="33"/>
      <c r="G18" s="33"/>
      <c r="H18" s="33"/>
      <c r="I18" s="33"/>
      <c r="J18" s="33"/>
      <c r="K18" s="33"/>
    </row>
    <row r="19" spans="2:11" x14ac:dyDescent="0.25">
      <c r="B19" s="41" t="s">
        <v>248</v>
      </c>
      <c r="C19" s="33"/>
      <c r="D19" s="33"/>
      <c r="E19" s="33"/>
      <c r="F19" s="33"/>
      <c r="G19" s="33"/>
      <c r="H19" s="33"/>
      <c r="I19" s="33"/>
      <c r="J19" s="33"/>
      <c r="K19" s="33"/>
    </row>
    <row r="20" spans="2:11" x14ac:dyDescent="0.25">
      <c r="B20" s="41" t="s">
        <v>249</v>
      </c>
      <c r="C20" s="33"/>
      <c r="D20" s="33"/>
      <c r="E20" s="33"/>
      <c r="F20" s="33"/>
      <c r="G20" s="33"/>
      <c r="H20" s="33"/>
      <c r="I20" s="33"/>
      <c r="J20" s="33"/>
      <c r="K20" s="33"/>
    </row>
    <row r="21" spans="2:11" ht="18.95" customHeight="1" x14ac:dyDescent="0.25">
      <c r="B21" s="109" t="s">
        <v>244</v>
      </c>
      <c r="C21" s="33"/>
      <c r="D21" s="33"/>
      <c r="E21" s="33"/>
      <c r="F21" s="33"/>
      <c r="G21" s="33"/>
      <c r="H21" s="33"/>
      <c r="I21" s="33"/>
      <c r="J21" s="33"/>
      <c r="K21" s="33"/>
    </row>
    <row r="22" spans="2:11" x14ac:dyDescent="0.25">
      <c r="B22" s="41" t="s">
        <v>311</v>
      </c>
      <c r="C22" s="33"/>
      <c r="D22" s="33"/>
      <c r="E22" s="33"/>
      <c r="F22" s="33"/>
      <c r="G22" s="33"/>
      <c r="H22" s="33"/>
      <c r="I22" s="33"/>
      <c r="J22" s="33"/>
      <c r="K22" s="33"/>
    </row>
    <row r="23" spans="2:11" x14ac:dyDescent="0.25">
      <c r="B23" s="41" t="s">
        <v>312</v>
      </c>
      <c r="C23" s="33"/>
      <c r="D23" s="33"/>
      <c r="E23" s="33"/>
      <c r="F23" s="33"/>
      <c r="G23" s="33"/>
      <c r="H23" s="33"/>
      <c r="I23" s="33"/>
      <c r="J23" s="33"/>
      <c r="K23" s="33"/>
    </row>
    <row r="24" spans="2:11" x14ac:dyDescent="0.25">
      <c r="B24" s="41" t="s">
        <v>313</v>
      </c>
      <c r="C24" s="33"/>
      <c r="D24" s="33"/>
      <c r="E24" s="33"/>
      <c r="F24" s="33"/>
      <c r="G24" s="33"/>
      <c r="H24" s="33"/>
      <c r="I24" s="33"/>
      <c r="J24" s="33"/>
      <c r="K24" s="33"/>
    </row>
    <row r="25" spans="2:11" ht="18.95" customHeight="1" x14ac:dyDescent="0.25">
      <c r="B25" s="109" t="s">
        <v>245</v>
      </c>
      <c r="C25" s="33"/>
      <c r="D25" s="33"/>
      <c r="E25" s="33"/>
      <c r="F25" s="33"/>
      <c r="G25" s="33"/>
      <c r="H25" s="33"/>
      <c r="I25" s="33"/>
      <c r="J25" s="33"/>
      <c r="K25" s="33"/>
    </row>
    <row r="26" spans="2:11" x14ac:dyDescent="0.25">
      <c r="B26" s="41" t="s">
        <v>250</v>
      </c>
      <c r="C26" s="33"/>
      <c r="D26" s="33"/>
      <c r="E26" s="33"/>
      <c r="F26" s="33"/>
      <c r="G26" s="33"/>
      <c r="H26" s="33"/>
      <c r="I26" s="33"/>
      <c r="J26" s="33"/>
      <c r="K26" s="33"/>
    </row>
    <row r="27" spans="2:11" x14ac:dyDescent="0.25">
      <c r="B27" s="41" t="s">
        <v>253</v>
      </c>
      <c r="C27" s="33"/>
      <c r="D27" s="33"/>
      <c r="E27" s="33"/>
      <c r="F27" s="33"/>
      <c r="G27" s="33"/>
      <c r="H27" s="33"/>
      <c r="I27" s="33"/>
      <c r="J27" s="33"/>
      <c r="K27" s="33"/>
    </row>
    <row r="28" spans="2:11" x14ac:dyDescent="0.25">
      <c r="B28" s="41" t="s">
        <v>251</v>
      </c>
      <c r="C28" s="33"/>
      <c r="D28" s="33"/>
      <c r="E28" s="33"/>
      <c r="F28" s="33"/>
      <c r="G28" s="33"/>
      <c r="H28" s="33"/>
      <c r="I28" s="33"/>
      <c r="J28" s="33"/>
      <c r="K28" s="33"/>
    </row>
    <row r="29" spans="2:11" ht="18.95" customHeight="1" x14ac:dyDescent="0.25">
      <c r="B29" s="109" t="s">
        <v>239</v>
      </c>
      <c r="C29" s="33"/>
      <c r="D29" s="33"/>
      <c r="E29" s="33"/>
      <c r="F29" s="33"/>
      <c r="G29" s="33"/>
      <c r="H29" s="33"/>
      <c r="I29" s="33"/>
      <c r="J29" s="33"/>
      <c r="K29" s="33"/>
    </row>
    <row r="30" spans="2:11" x14ac:dyDescent="0.25">
      <c r="B30" s="41" t="s">
        <v>262</v>
      </c>
      <c r="C30" s="33"/>
      <c r="D30" s="33"/>
      <c r="E30" s="33"/>
      <c r="F30" s="33"/>
      <c r="G30" s="33"/>
      <c r="H30" s="33"/>
      <c r="I30" s="33"/>
      <c r="J30" s="33"/>
      <c r="K30" s="33"/>
    </row>
    <row r="31" spans="2:11" x14ac:dyDescent="0.25">
      <c r="B31" s="41" t="s">
        <v>260</v>
      </c>
      <c r="C31" s="33"/>
      <c r="D31" s="33"/>
      <c r="E31" s="33"/>
      <c r="F31" s="33"/>
      <c r="G31" s="33"/>
      <c r="H31" s="33"/>
      <c r="I31" s="33"/>
      <c r="J31" s="33"/>
      <c r="K31" s="33"/>
    </row>
    <row r="32" spans="2:11" x14ac:dyDescent="0.25">
      <c r="B32" s="145" t="s">
        <v>254</v>
      </c>
      <c r="C32" s="146"/>
      <c r="D32" s="146"/>
      <c r="E32" s="146"/>
      <c r="F32" s="146"/>
      <c r="G32" s="146"/>
      <c r="H32" s="33"/>
      <c r="I32" s="33"/>
      <c r="J32" s="33"/>
      <c r="K32" s="33"/>
    </row>
    <row r="33" spans="1:11" ht="18.95" customHeight="1" x14ac:dyDescent="0.25">
      <c r="B33" s="109" t="s">
        <v>240</v>
      </c>
      <c r="C33" s="33"/>
      <c r="D33" s="33"/>
      <c r="E33" s="33"/>
      <c r="F33" s="33"/>
      <c r="G33" s="33"/>
      <c r="H33" s="33"/>
      <c r="I33" s="33"/>
      <c r="J33" s="33"/>
      <c r="K33" s="33"/>
    </row>
    <row r="34" spans="1:11" x14ac:dyDescent="0.25">
      <c r="B34" s="41" t="s">
        <v>263</v>
      </c>
      <c r="C34" s="33"/>
      <c r="D34" s="33"/>
      <c r="E34" s="33"/>
      <c r="F34" s="33"/>
      <c r="G34" s="33"/>
      <c r="H34" s="33"/>
      <c r="I34" s="33"/>
      <c r="J34" s="33"/>
      <c r="K34" s="33"/>
    </row>
    <row r="35" spans="1:11" x14ac:dyDescent="0.25">
      <c r="B35" s="41" t="s">
        <v>261</v>
      </c>
      <c r="C35" s="33"/>
      <c r="D35" s="33"/>
      <c r="E35" s="33"/>
      <c r="F35" s="33"/>
      <c r="G35" s="33"/>
      <c r="H35" s="33"/>
      <c r="I35" s="33"/>
      <c r="J35" s="33"/>
      <c r="K35" s="33"/>
    </row>
    <row r="36" spans="1:11" ht="20.100000000000001" customHeight="1" x14ac:dyDescent="0.25">
      <c r="A36" s="143"/>
      <c r="B36" s="145" t="s">
        <v>256</v>
      </c>
      <c r="C36" s="146"/>
      <c r="D36" s="146"/>
      <c r="E36" s="146"/>
      <c r="F36" s="146"/>
      <c r="G36" s="146"/>
      <c r="H36" s="33"/>
      <c r="I36" s="33"/>
      <c r="J36" s="33"/>
      <c r="K36" s="33"/>
    </row>
    <row r="37" spans="1:11" ht="3" customHeight="1" x14ac:dyDescent="0.25">
      <c r="B37" s="110"/>
      <c r="C37" s="110"/>
      <c r="D37" s="110"/>
      <c r="E37" s="110"/>
      <c r="F37" s="110"/>
      <c r="G37" s="110"/>
      <c r="H37" s="110"/>
      <c r="I37" s="110"/>
      <c r="J37" s="110"/>
      <c r="K37" s="110"/>
    </row>
  </sheetData>
  <sheetProtection sheet="1" objects="1" scenarios="1"/>
  <mergeCells count="4">
    <mergeCell ref="B5:J5"/>
    <mergeCell ref="B3:K3"/>
    <mergeCell ref="B4:K4"/>
    <mergeCell ref="B2:K2"/>
  </mergeCells>
  <hyperlinks>
    <hyperlink ref="B32" r:id="rId1" xr:uid="{7209EC32-A52B-4B2D-A947-DA8EAF32331A}"/>
    <hyperlink ref="B36" r:id="rId2" xr:uid="{65E26F69-9087-4F91-964E-D18C89C594F0}"/>
  </hyperlinks>
  <printOptions horizontalCentered="1"/>
  <pageMargins left="0.45" right="0.45" top="0.5" bottom="0.5" header="0.3" footer="0.3"/>
  <pageSetup scale="95" orientation="portrait" r:id="rId3"/>
  <headerFooter>
    <oddFooter>&amp;L&amp;9TC-HC Form
&amp;A&amp;R&amp;9Page &amp;P of &amp;N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D1483-2131-4030-A326-2D99EA7B8764}">
  <sheetPr>
    <tabColor rgb="FFFFFFCC"/>
  </sheetPr>
  <dimension ref="B1:O58"/>
  <sheetViews>
    <sheetView topLeftCell="A16" zoomScale="140" zoomScaleNormal="140" workbookViewId="0">
      <selection activeCell="F16" sqref="F16:I16"/>
    </sheetView>
  </sheetViews>
  <sheetFormatPr defaultColWidth="8.7109375" defaultRowHeight="15" x14ac:dyDescent="0.25"/>
  <cols>
    <col min="1" max="1" width="5.42578125" style="20" customWidth="1"/>
    <col min="2" max="2" width="14.85546875" style="20" customWidth="1"/>
    <col min="3" max="3" width="10.5703125" style="20" customWidth="1"/>
    <col min="4" max="9" width="9.5703125" style="20" customWidth="1"/>
    <col min="10" max="10" width="7.28515625" style="20" customWidth="1"/>
    <col min="11" max="16384" width="8.7109375" style="20"/>
  </cols>
  <sheetData>
    <row r="1" spans="2:15" ht="21" customHeight="1" x14ac:dyDescent="0.3">
      <c r="B1" s="208" t="s">
        <v>327</v>
      </c>
      <c r="C1" s="208"/>
      <c r="D1" s="208"/>
      <c r="E1" s="208"/>
      <c r="F1" s="208"/>
      <c r="G1" s="208"/>
      <c r="H1" s="208"/>
      <c r="I1" s="208"/>
      <c r="J1" s="208"/>
    </row>
    <row r="2" spans="2:15" ht="18.75" x14ac:dyDescent="0.3">
      <c r="B2" s="217" t="s">
        <v>268</v>
      </c>
      <c r="C2" s="217"/>
      <c r="D2" s="217"/>
      <c r="E2" s="217"/>
      <c r="F2" s="217"/>
      <c r="G2" s="217"/>
      <c r="H2" s="217"/>
      <c r="I2" s="217"/>
      <c r="J2" s="217"/>
    </row>
    <row r="3" spans="2:15" ht="3.95" customHeight="1" x14ac:dyDescent="0.35">
      <c r="B3" s="53"/>
      <c r="C3" s="53"/>
      <c r="D3" s="53"/>
      <c r="E3" s="53"/>
      <c r="F3" s="53"/>
      <c r="G3" s="53"/>
      <c r="H3" s="53"/>
      <c r="I3" s="53"/>
      <c r="J3" s="53"/>
    </row>
    <row r="4" spans="2:15" s="55" customFormat="1" ht="3.95" customHeight="1" x14ac:dyDescent="0.25">
      <c r="B4" s="54"/>
      <c r="C4" s="54"/>
      <c r="D4" s="54"/>
      <c r="E4" s="54"/>
      <c r="F4" s="54"/>
      <c r="G4" s="54"/>
      <c r="H4" s="54"/>
      <c r="I4" s="54"/>
      <c r="J4" s="54"/>
    </row>
    <row r="5" spans="2:15" s="55" customFormat="1" ht="3.95" customHeight="1" x14ac:dyDescent="0.25">
      <c r="B5" s="56"/>
      <c r="C5" s="56"/>
      <c r="D5" s="56"/>
      <c r="E5" s="56"/>
      <c r="F5" s="56"/>
      <c r="G5" s="56"/>
      <c r="H5" s="56"/>
      <c r="I5" s="56"/>
    </row>
    <row r="6" spans="2:15" x14ac:dyDescent="0.25">
      <c r="B6" s="165" t="s">
        <v>336</v>
      </c>
      <c r="C6" s="221"/>
      <c r="D6" s="221"/>
      <c r="E6" s="221"/>
      <c r="F6" s="218" t="s">
        <v>155</v>
      </c>
      <c r="G6" s="218"/>
      <c r="H6" s="221"/>
      <c r="I6" s="221"/>
      <c r="J6" s="221"/>
      <c r="K6" s="57"/>
      <c r="L6" s="57"/>
      <c r="M6" s="57"/>
      <c r="N6" s="57"/>
    </row>
    <row r="7" spans="2:15" x14ac:dyDescent="0.25">
      <c r="B7" s="150"/>
      <c r="C7" s="150"/>
      <c r="D7" s="151"/>
      <c r="E7" s="151"/>
      <c r="F7" s="220" t="s">
        <v>15</v>
      </c>
      <c r="G7" s="220"/>
      <c r="H7" s="221"/>
      <c r="I7" s="221"/>
      <c r="J7" s="221"/>
      <c r="K7" s="57"/>
      <c r="L7" s="57"/>
      <c r="M7" s="57"/>
      <c r="N7" s="57"/>
      <c r="O7" s="57"/>
    </row>
    <row r="8" spans="2:15" ht="18.75" x14ac:dyDescent="0.3">
      <c r="B8" s="111" t="s">
        <v>265</v>
      </c>
      <c r="K8" s="57"/>
      <c r="L8" s="57"/>
      <c r="M8" s="57"/>
      <c r="N8" s="57"/>
      <c r="O8" s="57"/>
    </row>
    <row r="9" spans="2:15" x14ac:dyDescent="0.25">
      <c r="B9" s="264" t="s">
        <v>162</v>
      </c>
      <c r="C9" s="264"/>
      <c r="D9" s="264"/>
      <c r="E9" s="264"/>
      <c r="F9" s="265"/>
      <c r="G9" s="265"/>
      <c r="H9" s="265"/>
      <c r="I9" s="265"/>
      <c r="J9" s="265"/>
      <c r="K9" s="57"/>
      <c r="L9" s="57"/>
      <c r="M9" s="57"/>
      <c r="N9" s="57"/>
      <c r="O9" s="57"/>
    </row>
    <row r="10" spans="2:15" x14ac:dyDescent="0.25">
      <c r="B10" s="20" t="s">
        <v>160</v>
      </c>
      <c r="D10" s="219"/>
      <c r="E10" s="219"/>
      <c r="F10" s="219"/>
      <c r="G10" s="219"/>
      <c r="H10" s="58" t="s">
        <v>159</v>
      </c>
      <c r="I10" s="30"/>
    </row>
    <row r="11" spans="2:15" x14ac:dyDescent="0.25">
      <c r="B11" s="58" t="s">
        <v>157</v>
      </c>
      <c r="C11" s="219"/>
      <c r="D11" s="219"/>
      <c r="E11" s="219"/>
      <c r="F11" s="58" t="s">
        <v>156</v>
      </c>
      <c r="G11" s="219"/>
      <c r="H11" s="219"/>
      <c r="I11" s="59" t="s">
        <v>161</v>
      </c>
      <c r="J11" s="31" t="s">
        <v>158</v>
      </c>
    </row>
    <row r="12" spans="2:15" ht="22.5" customHeight="1" x14ac:dyDescent="0.3">
      <c r="B12" s="111" t="s">
        <v>266</v>
      </c>
    </row>
    <row r="13" spans="2:15" x14ac:dyDescent="0.25">
      <c r="B13" s="20" t="s">
        <v>222</v>
      </c>
      <c r="C13" s="219"/>
      <c r="D13" s="219"/>
      <c r="E13" s="219"/>
      <c r="F13" s="219"/>
      <c r="G13" s="219"/>
    </row>
    <row r="14" spans="2:15" x14ac:dyDescent="0.25">
      <c r="B14" s="20" t="s">
        <v>221</v>
      </c>
      <c r="C14" s="219"/>
      <c r="D14" s="219"/>
      <c r="E14" s="219"/>
      <c r="F14" s="219"/>
      <c r="G14" s="219"/>
    </row>
    <row r="15" spans="2:15" x14ac:dyDescent="0.25">
      <c r="B15" s="20" t="s">
        <v>223</v>
      </c>
      <c r="C15" s="60"/>
      <c r="D15" s="60"/>
      <c r="E15" s="219"/>
      <c r="F15" s="219"/>
      <c r="G15" s="219"/>
      <c r="H15" s="219"/>
      <c r="I15" s="219"/>
    </row>
    <row r="16" spans="2:15" x14ac:dyDescent="0.25">
      <c r="B16" s="20" t="s">
        <v>219</v>
      </c>
      <c r="C16" s="219"/>
      <c r="D16" s="219"/>
      <c r="E16" s="60" t="s">
        <v>220</v>
      </c>
      <c r="F16" s="219"/>
      <c r="G16" s="219"/>
      <c r="H16" s="219"/>
      <c r="I16" s="219"/>
    </row>
    <row r="17" spans="2:10" ht="9.75" customHeight="1" x14ac:dyDescent="0.25"/>
    <row r="18" spans="2:10" ht="18.75" x14ac:dyDescent="0.3">
      <c r="B18" s="111" t="s">
        <v>224</v>
      </c>
    </row>
    <row r="19" spans="2:10" x14ac:dyDescent="0.25">
      <c r="B19" s="222" t="s">
        <v>271</v>
      </c>
      <c r="C19" s="222"/>
      <c r="D19" s="222"/>
      <c r="E19" s="222"/>
      <c r="F19" s="222"/>
      <c r="G19" s="222"/>
      <c r="H19" s="222"/>
      <c r="I19" s="222"/>
    </row>
    <row r="20" spans="2:10" ht="9" customHeight="1" x14ac:dyDescent="0.25">
      <c r="B20" s="215" t="s">
        <v>212</v>
      </c>
      <c r="C20" s="215"/>
      <c r="D20" s="215"/>
      <c r="E20" s="209" t="s">
        <v>338</v>
      </c>
      <c r="F20" s="210"/>
      <c r="G20" s="211"/>
      <c r="H20" s="245" t="s">
        <v>337</v>
      </c>
      <c r="I20" s="245"/>
      <c r="J20" s="246"/>
    </row>
    <row r="21" spans="2:10" ht="17.100000000000001" customHeight="1" x14ac:dyDescent="0.25">
      <c r="B21" s="216"/>
      <c r="C21" s="216"/>
      <c r="D21" s="216"/>
      <c r="E21" s="212"/>
      <c r="F21" s="213"/>
      <c r="G21" s="214"/>
      <c r="H21" s="247"/>
      <c r="I21" s="247"/>
      <c r="J21" s="248"/>
    </row>
    <row r="22" spans="2:10" ht="17.100000000000001" customHeight="1" x14ac:dyDescent="0.25">
      <c r="B22" s="236" t="s">
        <v>213</v>
      </c>
      <c r="C22" s="237"/>
      <c r="D22" s="238"/>
      <c r="E22" s="239">
        <f>'2)SF Calculation'!E8</f>
        <v>0</v>
      </c>
      <c r="F22" s="240"/>
      <c r="G22" s="172" t="e">
        <f t="shared" ref="G22:G27" si="0">E22/$E$27</f>
        <v>#DIV/0!</v>
      </c>
      <c r="H22" s="239">
        <f>'2)SF Calculation'!H8</f>
        <v>0</v>
      </c>
      <c r="I22" s="240"/>
      <c r="J22" s="169" t="e">
        <f>'2)SF Calculation'!I8</f>
        <v>#DIV/0!</v>
      </c>
    </row>
    <row r="23" spans="2:10" ht="17.100000000000001" customHeight="1" x14ac:dyDescent="0.25">
      <c r="B23" s="236" t="s">
        <v>210</v>
      </c>
      <c r="C23" s="237"/>
      <c r="D23" s="238"/>
      <c r="E23" s="239">
        <v>0</v>
      </c>
      <c r="F23" s="240"/>
      <c r="G23" s="173" t="e">
        <f t="shared" si="0"/>
        <v>#DIV/0!</v>
      </c>
      <c r="H23" s="241" t="str">
        <f>'2)SF Calculation'!H9</f>
        <v>NA</v>
      </c>
      <c r="I23" s="242"/>
      <c r="J23" s="169">
        <f>'2)SF Calculation'!I9</f>
        <v>0</v>
      </c>
    </row>
    <row r="24" spans="2:10" ht="17.100000000000001" customHeight="1" x14ac:dyDescent="0.25">
      <c r="B24" s="236" t="s">
        <v>214</v>
      </c>
      <c r="C24" s="237"/>
      <c r="D24" s="238"/>
      <c r="E24" s="239">
        <f>'2)SF Calculation'!E10</f>
        <v>0</v>
      </c>
      <c r="F24" s="240"/>
      <c r="G24" s="173" t="e">
        <f t="shared" si="0"/>
        <v>#DIV/0!</v>
      </c>
      <c r="H24" s="239" t="e">
        <f>'2)SF Calculation'!H10</f>
        <v>#DIV/0!</v>
      </c>
      <c r="I24" s="240"/>
      <c r="J24" s="169" t="e">
        <f>'2)SF Calculation'!I10</f>
        <v>#DIV/0!</v>
      </c>
    </row>
    <row r="25" spans="2:10" ht="17.100000000000001" customHeight="1" x14ac:dyDescent="0.25">
      <c r="B25" s="236" t="s">
        <v>282</v>
      </c>
      <c r="C25" s="237"/>
      <c r="D25" s="238"/>
      <c r="E25" s="239">
        <f>'2)SF Calculation'!E11</f>
        <v>0</v>
      </c>
      <c r="F25" s="240"/>
      <c r="G25" s="173" t="e">
        <f t="shared" si="0"/>
        <v>#DIV/0!</v>
      </c>
      <c r="H25" s="241" t="str">
        <f>'2)SF Calculation'!H11</f>
        <v>NA</v>
      </c>
      <c r="I25" s="242"/>
      <c r="J25" s="169">
        <f>'2)SF Calculation'!I11</f>
        <v>0</v>
      </c>
    </row>
    <row r="26" spans="2:10" ht="17.100000000000001" customHeight="1" x14ac:dyDescent="0.25">
      <c r="B26" s="255" t="s">
        <v>300</v>
      </c>
      <c r="C26" s="256"/>
      <c r="D26" s="257"/>
      <c r="E26" s="243">
        <f>'2)SF Calculation'!E12</f>
        <v>0</v>
      </c>
      <c r="F26" s="244"/>
      <c r="G26" s="174" t="e">
        <f t="shared" si="0"/>
        <v>#DIV/0!</v>
      </c>
      <c r="H26" s="243" t="e">
        <f>'2)SF Calculation'!H12</f>
        <v>#DIV/0!</v>
      </c>
      <c r="I26" s="244"/>
      <c r="J26" s="170" t="e">
        <f>'2)SF Calculation'!I12</f>
        <v>#DIV/0!</v>
      </c>
    </row>
    <row r="27" spans="2:10" ht="18" customHeight="1" thickBot="1" x14ac:dyDescent="0.3">
      <c r="B27" s="266" t="s">
        <v>218</v>
      </c>
      <c r="C27" s="266"/>
      <c r="D27" s="266"/>
      <c r="E27" s="234">
        <f>SUM(E22:F26)</f>
        <v>0</v>
      </c>
      <c r="F27" s="234"/>
      <c r="G27" s="171" t="e">
        <f t="shared" si="0"/>
        <v>#DIV/0!</v>
      </c>
      <c r="H27" s="234" t="e">
        <f>'2)SF Calculation'!H13</f>
        <v>#DIV/0!</v>
      </c>
      <c r="I27" s="234"/>
      <c r="J27" s="171" t="e">
        <f>'2)SF Calculation'!I13</f>
        <v>#DIV/0!</v>
      </c>
    </row>
    <row r="28" spans="2:10" ht="5.0999999999999996" customHeight="1" thickBot="1" x14ac:dyDescent="0.3">
      <c r="B28" s="33"/>
      <c r="C28" s="33"/>
      <c r="D28" s="33"/>
      <c r="E28" s="33"/>
      <c r="F28" s="33"/>
      <c r="G28" s="33"/>
    </row>
    <row r="29" spans="2:10" ht="14.45" customHeight="1" x14ac:dyDescent="0.25">
      <c r="B29" s="249" t="s">
        <v>216</v>
      </c>
      <c r="C29" s="250"/>
      <c r="D29" s="250"/>
      <c r="E29" s="251"/>
      <c r="F29" s="235" t="s">
        <v>0</v>
      </c>
      <c r="G29" s="228" t="e">
        <f>'2)SF Calculation'!H15</f>
        <v>#DIV/0!</v>
      </c>
      <c r="H29" s="229"/>
      <c r="I29" s="230"/>
    </row>
    <row r="30" spans="2:10" ht="15.75" thickBot="1" x14ac:dyDescent="0.3">
      <c r="B30" s="252"/>
      <c r="C30" s="253"/>
      <c r="D30" s="253"/>
      <c r="E30" s="254"/>
      <c r="F30" s="235"/>
      <c r="G30" s="231"/>
      <c r="H30" s="232"/>
      <c r="I30" s="233"/>
    </row>
    <row r="31" spans="2:10" s="64" customFormat="1" x14ac:dyDescent="0.25">
      <c r="G31" s="267" t="e">
        <f>IF(G29&gt;=0.5,"Meets 50% Requirement","50% Requirement NOT Met")</f>
        <v>#DIV/0!</v>
      </c>
      <c r="H31" s="267"/>
      <c r="I31" s="267"/>
    </row>
    <row r="32" spans="2:10" ht="18.75" x14ac:dyDescent="0.25">
      <c r="B32" s="112" t="s">
        <v>209</v>
      </c>
    </row>
    <row r="33" spans="2:10" ht="15.75" x14ac:dyDescent="0.25">
      <c r="B33" s="225" t="s">
        <v>309</v>
      </c>
      <c r="C33" s="225"/>
      <c r="D33" s="225"/>
      <c r="E33" s="225"/>
      <c r="F33" s="225"/>
      <c r="G33" s="225"/>
      <c r="H33" s="225"/>
      <c r="I33" s="225"/>
    </row>
    <row r="34" spans="2:10" ht="17.100000000000001" customHeight="1" x14ac:dyDescent="0.25">
      <c r="B34" s="223">
        <f>County</f>
        <v>0</v>
      </c>
      <c r="C34" s="224"/>
      <c r="D34" s="120" t="s">
        <v>137</v>
      </c>
      <c r="E34" s="120" t="s">
        <v>138</v>
      </c>
      <c r="F34" s="120" t="s">
        <v>139</v>
      </c>
      <c r="G34" s="120" t="s">
        <v>140</v>
      </c>
      <c r="H34" s="120" t="s">
        <v>141</v>
      </c>
      <c r="I34" s="120" t="s">
        <v>142</v>
      </c>
    </row>
    <row r="35" spans="2:10" ht="20.45" customHeight="1" x14ac:dyDescent="0.25">
      <c r="B35" s="226" t="s">
        <v>236</v>
      </c>
      <c r="C35" s="227"/>
      <c r="D35" s="42" t="e" cm="1">
        <f t="array" ref="D35">_xlfn.XLOOKUP($B$34,'Income Limits'!B5:$B$124,'Income Limits'!D5:D124)</f>
        <v>#N/A</v>
      </c>
      <c r="E35" s="42" t="e">
        <f>_xlfn.XLOOKUP(B34,'Income Limits'!B5:B124,'Income Limits'!E5:E124)</f>
        <v>#N/A</v>
      </c>
      <c r="F35" s="42" t="e">
        <f>_xlfn.XLOOKUP(B34,'Income Limits'!B5:B124,'Income Limits'!F5:F124)</f>
        <v>#N/A</v>
      </c>
      <c r="G35" s="42" t="e">
        <f>_xlfn.XLOOKUP(B34,'Income Limits'!B5:B124,'Income Limits'!G5:G124)</f>
        <v>#N/A</v>
      </c>
      <c r="H35" s="42" t="e">
        <f>_xlfn.XLOOKUP(B34,'Income Limits'!B5:B124,'Income Limits'!H5:H124)</f>
        <v>#N/A</v>
      </c>
      <c r="I35" s="42" t="e">
        <f>_xlfn.XLOOKUP(B34,'Income Limits'!B5:B124,'Income Limits'!I5:I124)</f>
        <v>#N/A</v>
      </c>
    </row>
    <row r="36" spans="2:10" ht="8.4499999999999993" customHeight="1" x14ac:dyDescent="0.25">
      <c r="B36" s="61"/>
    </row>
    <row r="37" spans="2:10" ht="15.75" x14ac:dyDescent="0.25">
      <c r="B37" s="225" t="s">
        <v>308</v>
      </c>
      <c r="C37" s="225"/>
      <c r="D37" s="225"/>
      <c r="E37" s="225"/>
      <c r="F37" s="225"/>
      <c r="G37" s="225"/>
      <c r="H37" s="225"/>
      <c r="I37" s="225"/>
      <c r="J37" s="62"/>
    </row>
    <row r="38" spans="2:10" ht="17.100000000000001" customHeight="1" x14ac:dyDescent="0.25">
      <c r="B38" s="223">
        <f>County</f>
        <v>0</v>
      </c>
      <c r="C38" s="224"/>
      <c r="D38" s="120" t="s">
        <v>146</v>
      </c>
      <c r="E38" s="120" t="s">
        <v>147</v>
      </c>
      <c r="F38" s="120" t="s">
        <v>148</v>
      </c>
      <c r="G38" s="120" t="s">
        <v>149</v>
      </c>
      <c r="H38" s="120" t="s">
        <v>150</v>
      </c>
      <c r="I38" s="120" t="s">
        <v>151</v>
      </c>
    </row>
    <row r="39" spans="2:10" s="55" customFormat="1" ht="31.5" customHeight="1" x14ac:dyDescent="0.25">
      <c r="B39" s="226" t="s">
        <v>206</v>
      </c>
      <c r="C39" s="227"/>
      <c r="D39" s="42" t="e">
        <f>_xlfn.XLOOKUP($B$38,'Rent Limits'!$B$5:$B$124,'Rent Limits'!C5:C124)</f>
        <v>#N/A</v>
      </c>
      <c r="E39" s="42" t="e">
        <f>_xlfn.XLOOKUP($B$38,'Rent Limits'!$B$5:$B$124,'Rent Limits'!D5:D124)</f>
        <v>#N/A</v>
      </c>
      <c r="F39" s="42" t="e">
        <f>_xlfn.XLOOKUP($B$38,'Rent Limits'!$B$5:$B$124,'Rent Limits'!E5:E124)</f>
        <v>#N/A</v>
      </c>
      <c r="G39" s="42" t="e">
        <f>_xlfn.XLOOKUP($B$38,'Rent Limits'!$B$5:$B$124,'Rent Limits'!F5:F124)</f>
        <v>#N/A</v>
      </c>
      <c r="H39" s="42" t="e">
        <f>_xlfn.XLOOKUP($B$38,'Rent Limits'!$B$5:$B$124,'Rent Limits'!G5:G124)</f>
        <v>#N/A</v>
      </c>
      <c r="I39" s="42" t="e">
        <f>_xlfn.XLOOKUP($B$38,'Rent Limits'!$B$5:$B$124,'Rent Limits'!H5:H124)</f>
        <v>#N/A</v>
      </c>
    </row>
    <row r="40" spans="2:10" s="55" customFormat="1" ht="31.5" customHeight="1" thickBot="1" x14ac:dyDescent="0.3">
      <c r="B40" s="268" t="s">
        <v>207</v>
      </c>
      <c r="C40" s="269"/>
      <c r="D40" s="47">
        <f>'3)Utility Allowance'!F15</f>
        <v>0</v>
      </c>
      <c r="E40" s="47">
        <f>'3)Utility Allowance'!G15</f>
        <v>0</v>
      </c>
      <c r="F40" s="47">
        <f>'3)Utility Allowance'!H15</f>
        <v>0</v>
      </c>
      <c r="G40" s="47">
        <f>'3)Utility Allowance'!I15</f>
        <v>0</v>
      </c>
      <c r="H40" s="47">
        <f>'3)Utility Allowance'!J15</f>
        <v>0</v>
      </c>
      <c r="I40" s="47">
        <f>'3)Utility Allowance'!K15</f>
        <v>0</v>
      </c>
    </row>
    <row r="41" spans="2:10" s="55" customFormat="1" ht="31.5" customHeight="1" thickBot="1" x14ac:dyDescent="0.3">
      <c r="B41" s="270" t="s">
        <v>208</v>
      </c>
      <c r="C41" s="271"/>
      <c r="D41" s="48" t="e">
        <f t="shared" ref="D41:I41" si="1">D39-D40</f>
        <v>#N/A</v>
      </c>
      <c r="E41" s="48" t="e">
        <f t="shared" si="1"/>
        <v>#N/A</v>
      </c>
      <c r="F41" s="48" t="e">
        <f t="shared" si="1"/>
        <v>#N/A</v>
      </c>
      <c r="G41" s="48" t="e">
        <f t="shared" si="1"/>
        <v>#N/A</v>
      </c>
      <c r="H41" s="48" t="e">
        <f t="shared" si="1"/>
        <v>#N/A</v>
      </c>
      <c r="I41" s="49" t="e">
        <f t="shared" si="1"/>
        <v>#N/A</v>
      </c>
    </row>
    <row r="42" spans="2:10" s="55" customFormat="1" ht="3.95" customHeight="1" x14ac:dyDescent="0.25">
      <c r="B42" s="119"/>
      <c r="C42" s="119"/>
      <c r="D42" s="119"/>
      <c r="E42" s="119"/>
      <c r="F42" s="119"/>
      <c r="G42" s="119"/>
      <c r="H42" s="119"/>
      <c r="I42" s="119"/>
    </row>
    <row r="43" spans="2:10" s="55" customFormat="1" ht="23.45" customHeight="1" x14ac:dyDescent="0.25">
      <c r="B43" s="272" t="s">
        <v>310</v>
      </c>
      <c r="C43" s="273"/>
      <c r="D43" s="32"/>
      <c r="E43" s="32"/>
      <c r="F43" s="32"/>
      <c r="G43" s="32"/>
      <c r="H43" s="32"/>
      <c r="I43" s="32"/>
    </row>
    <row r="44" spans="2:10" s="55" customFormat="1" ht="17.100000000000001" customHeight="1" x14ac:dyDescent="0.25">
      <c r="B44" s="274"/>
      <c r="C44" s="275"/>
      <c r="D44" s="43" t="e">
        <f>IF(D41&gt;=D43,"within limit","OVER max")</f>
        <v>#N/A</v>
      </c>
      <c r="E44" s="43" t="e">
        <f t="shared" ref="E44:I44" si="2">IF(E41&gt;=E43,"within limit","OVER max")</f>
        <v>#N/A</v>
      </c>
      <c r="F44" s="43" t="e">
        <f t="shared" si="2"/>
        <v>#N/A</v>
      </c>
      <c r="G44" s="43" t="e">
        <f t="shared" si="2"/>
        <v>#N/A</v>
      </c>
      <c r="H44" s="43" t="e">
        <f t="shared" si="2"/>
        <v>#N/A</v>
      </c>
      <c r="I44" s="43" t="e">
        <f t="shared" si="2"/>
        <v>#N/A</v>
      </c>
    </row>
    <row r="45" spans="2:10" ht="9.75" customHeight="1" x14ac:dyDescent="0.25"/>
    <row r="46" spans="2:10" s="64" customFormat="1" ht="18.75" x14ac:dyDescent="0.3">
      <c r="B46" s="111" t="s">
        <v>304</v>
      </c>
      <c r="G46" s="147"/>
      <c r="H46" s="147"/>
      <c r="I46" s="147"/>
    </row>
    <row r="47" spans="2:10" s="64" customFormat="1" ht="108" customHeight="1" x14ac:dyDescent="0.25">
      <c r="B47" s="258" t="s">
        <v>323</v>
      </c>
      <c r="C47" s="258"/>
      <c r="D47" s="258"/>
      <c r="E47" s="258"/>
      <c r="F47" s="258"/>
      <c r="G47" s="258"/>
      <c r="H47" s="258"/>
      <c r="I47" s="258"/>
    </row>
    <row r="48" spans="2:10" s="64" customFormat="1" ht="23.45" customHeight="1" x14ac:dyDescent="0.25">
      <c r="B48" s="261"/>
      <c r="C48" s="262"/>
      <c r="D48" s="263"/>
      <c r="E48" s="259"/>
      <c r="F48" s="259"/>
      <c r="G48" s="259"/>
      <c r="H48" s="260"/>
      <c r="I48" s="260"/>
    </row>
    <row r="49" spans="2:10" s="148" customFormat="1" ht="19.5" customHeight="1" x14ac:dyDescent="0.25">
      <c r="B49" s="148" t="s">
        <v>305</v>
      </c>
      <c r="E49" s="148" t="s">
        <v>306</v>
      </c>
      <c r="G49" s="149"/>
      <c r="H49" s="148" t="s">
        <v>307</v>
      </c>
      <c r="I49" s="149"/>
    </row>
    <row r="50" spans="2:10" s="55" customFormat="1" ht="3.95" customHeight="1" x14ac:dyDescent="0.25">
      <c r="B50" s="54"/>
      <c r="C50" s="54"/>
      <c r="D50" s="54"/>
      <c r="E50" s="54"/>
      <c r="F50" s="54"/>
      <c r="G50" s="54"/>
      <c r="H50" s="54"/>
      <c r="I50" s="54"/>
      <c r="J50" s="54"/>
    </row>
    <row r="51" spans="2:10" s="154" customFormat="1" x14ac:dyDescent="0.25">
      <c r="B51" s="155" t="s">
        <v>318</v>
      </c>
      <c r="C51" s="155"/>
      <c r="D51" s="155"/>
      <c r="E51" s="155"/>
      <c r="F51" s="155"/>
      <c r="G51" s="155"/>
      <c r="H51" s="155"/>
      <c r="I51" s="155"/>
      <c r="J51" s="155"/>
    </row>
    <row r="52" spans="2:10" ht="15.75" x14ac:dyDescent="0.25">
      <c r="B52" s="156" t="s">
        <v>317</v>
      </c>
    </row>
    <row r="53" spans="2:10" x14ac:dyDescent="0.25">
      <c r="E53" s="279" t="s">
        <v>322</v>
      </c>
      <c r="F53" s="279"/>
      <c r="G53" s="279" t="s">
        <v>305</v>
      </c>
      <c r="H53" s="279"/>
      <c r="I53" s="279" t="s">
        <v>307</v>
      </c>
      <c r="J53" s="279"/>
    </row>
    <row r="54" spans="2:10" s="55" customFormat="1" ht="22.5" customHeight="1" x14ac:dyDescent="0.25">
      <c r="B54" s="55" t="s">
        <v>319</v>
      </c>
      <c r="E54" s="276"/>
      <c r="F54" s="277"/>
      <c r="G54" s="277"/>
      <c r="H54" s="277"/>
      <c r="I54" s="277"/>
      <c r="J54" s="278"/>
    </row>
    <row r="55" spans="2:10" s="55" customFormat="1" ht="22.5" customHeight="1" x14ac:dyDescent="0.25">
      <c r="B55" s="55" t="s">
        <v>320</v>
      </c>
      <c r="E55" s="276"/>
      <c r="F55" s="277"/>
      <c r="G55" s="277"/>
      <c r="H55" s="277"/>
      <c r="I55" s="277"/>
      <c r="J55" s="278"/>
    </row>
    <row r="56" spans="2:10" s="55" customFormat="1" ht="22.5" customHeight="1" x14ac:dyDescent="0.25">
      <c r="B56" s="55" t="s">
        <v>321</v>
      </c>
      <c r="E56" s="276"/>
      <c r="F56" s="277"/>
      <c r="G56" s="277"/>
      <c r="H56" s="277"/>
      <c r="I56" s="277"/>
      <c r="J56" s="278"/>
    </row>
    <row r="58" spans="2:10" s="55" customFormat="1" ht="3.95" customHeight="1" x14ac:dyDescent="0.25">
      <c r="B58" s="54"/>
      <c r="C58" s="54"/>
      <c r="D58" s="54"/>
      <c r="E58" s="54"/>
      <c r="F58" s="54"/>
      <c r="G58" s="54"/>
      <c r="H58" s="54"/>
      <c r="I58" s="54"/>
      <c r="J58" s="54"/>
    </row>
  </sheetData>
  <sheetProtection sheet="1" objects="1" scenarios="1"/>
  <mergeCells count="68">
    <mergeCell ref="E56:F56"/>
    <mergeCell ref="G56:H56"/>
    <mergeCell ref="I56:J56"/>
    <mergeCell ref="E53:F53"/>
    <mergeCell ref="G53:H53"/>
    <mergeCell ref="I53:J53"/>
    <mergeCell ref="E54:F54"/>
    <mergeCell ref="G54:H54"/>
    <mergeCell ref="I54:J54"/>
    <mergeCell ref="E55:F55"/>
    <mergeCell ref="G55:H55"/>
    <mergeCell ref="I55:J55"/>
    <mergeCell ref="B47:I47"/>
    <mergeCell ref="E48:G48"/>
    <mergeCell ref="H48:I48"/>
    <mergeCell ref="B48:D48"/>
    <mergeCell ref="H6:J6"/>
    <mergeCell ref="B9:E9"/>
    <mergeCell ref="F9:J9"/>
    <mergeCell ref="D10:G10"/>
    <mergeCell ref="C11:E11"/>
    <mergeCell ref="B27:D27"/>
    <mergeCell ref="G31:I31"/>
    <mergeCell ref="H22:I22"/>
    <mergeCell ref="B40:C40"/>
    <mergeCell ref="B39:C39"/>
    <mergeCell ref="B41:C41"/>
    <mergeCell ref="B43:C44"/>
    <mergeCell ref="B23:D23"/>
    <mergeCell ref="B29:E30"/>
    <mergeCell ref="B26:D26"/>
    <mergeCell ref="E27:F27"/>
    <mergeCell ref="E26:F26"/>
    <mergeCell ref="B24:D24"/>
    <mergeCell ref="B25:D25"/>
    <mergeCell ref="E23:F23"/>
    <mergeCell ref="E24:F24"/>
    <mergeCell ref="E25:F25"/>
    <mergeCell ref="B38:C38"/>
    <mergeCell ref="B33:I33"/>
    <mergeCell ref="B35:C35"/>
    <mergeCell ref="C13:G13"/>
    <mergeCell ref="B37:I37"/>
    <mergeCell ref="B34:C34"/>
    <mergeCell ref="G29:I30"/>
    <mergeCell ref="H27:I27"/>
    <mergeCell ref="F29:F30"/>
    <mergeCell ref="B22:D22"/>
    <mergeCell ref="E22:F22"/>
    <mergeCell ref="H23:I23"/>
    <mergeCell ref="H24:I24"/>
    <mergeCell ref="H25:I25"/>
    <mergeCell ref="H26:I26"/>
    <mergeCell ref="H20:J21"/>
    <mergeCell ref="E20:G21"/>
    <mergeCell ref="B20:D21"/>
    <mergeCell ref="B1:J1"/>
    <mergeCell ref="B2:J2"/>
    <mergeCell ref="F6:G6"/>
    <mergeCell ref="F16:I16"/>
    <mergeCell ref="C14:G14"/>
    <mergeCell ref="C16:D16"/>
    <mergeCell ref="E15:I15"/>
    <mergeCell ref="G11:H11"/>
    <mergeCell ref="F7:G7"/>
    <mergeCell ref="H7:J7"/>
    <mergeCell ref="C6:E6"/>
    <mergeCell ref="B19:I19"/>
  </mergeCells>
  <conditionalFormatting sqref="D44">
    <cfRule type="expression" dxfId="15" priority="9">
      <formula>$D$43&gt;$D$41</formula>
    </cfRule>
  </conditionalFormatting>
  <conditionalFormatting sqref="E44">
    <cfRule type="expression" dxfId="14" priority="8">
      <formula>$E$43&gt;$E$41</formula>
    </cfRule>
  </conditionalFormatting>
  <conditionalFormatting sqref="F44">
    <cfRule type="expression" dxfId="13" priority="7">
      <formula>$F$43&gt;$F$41</formula>
    </cfRule>
  </conditionalFormatting>
  <conditionalFormatting sqref="G44">
    <cfRule type="expression" dxfId="12" priority="6">
      <formula>$G$43&gt;$G$41</formula>
    </cfRule>
  </conditionalFormatting>
  <conditionalFormatting sqref="G31:I31">
    <cfRule type="expression" dxfId="11" priority="1">
      <formula>$G$29&lt;0.5</formula>
    </cfRule>
  </conditionalFormatting>
  <conditionalFormatting sqref="H44">
    <cfRule type="expression" dxfId="10" priority="5">
      <formula>$H$43&gt;$H$41</formula>
    </cfRule>
  </conditionalFormatting>
  <conditionalFormatting sqref="I44">
    <cfRule type="expression" dxfId="9" priority="4">
      <formula>$I$43&gt;$I$41</formula>
    </cfRule>
  </conditionalFormatting>
  <dataValidations disablePrompts="1" count="1">
    <dataValidation type="list" allowBlank="1" showInputMessage="1" showErrorMessage="1" sqref="C6:E6" xr:uid="{E202D090-F50D-44D1-8CFA-C015D89C34D7}">
      <formula1>"Preliminary Certification, Final Certification"</formula1>
    </dataValidation>
  </dataValidations>
  <printOptions horizontalCentered="1"/>
  <pageMargins left="0.45" right="0.45" top="0.5" bottom="0.5" header="0.3" footer="0.3"/>
  <pageSetup scale="98" fitToHeight="2" orientation="portrait" r:id="rId1"/>
  <headerFooter>
    <oddFooter>&amp;L&amp;9TC-HC Form
&amp;A&amp;R&amp;9Page &amp;P of &amp;N
&amp;D</oddFooter>
  </headerFooter>
  <rowBreaks count="1" manualBreakCount="1">
    <brk id="44" min="1" max="9"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5D62FA6-4BD1-4388-832E-9242D89786D2}">
          <x14:formula1>
            <xm:f>'Rent Limits'!$B$5:$B$124</xm:f>
          </x14:formula1>
          <xm:sqref>G11:H11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71F62-5BD2-4206-8000-9FD644CCEC7F}">
  <sheetPr>
    <tabColor rgb="FFFFFFCC"/>
    <pageSetUpPr fitToPage="1"/>
  </sheetPr>
  <dimension ref="B2:L52"/>
  <sheetViews>
    <sheetView zoomScale="130" zoomScaleNormal="130" workbookViewId="0">
      <selection activeCell="E8" sqref="E8"/>
    </sheetView>
  </sheetViews>
  <sheetFormatPr defaultColWidth="8.7109375" defaultRowHeight="15" x14ac:dyDescent="0.25"/>
  <cols>
    <col min="1" max="1" width="8.7109375" style="33"/>
    <col min="2" max="2" width="4.7109375" style="33" customWidth="1"/>
    <col min="3" max="3" width="33.28515625" style="33" customWidth="1"/>
    <col min="4" max="4" width="3" style="33" customWidth="1"/>
    <col min="5" max="5" width="16.42578125" style="33" customWidth="1"/>
    <col min="6" max="6" width="12.42578125" style="33" customWidth="1"/>
    <col min="7" max="7" width="1" style="33" customWidth="1"/>
    <col min="8" max="8" width="15.7109375" style="33" customWidth="1"/>
    <col min="9" max="9" width="9.5703125" style="33" customWidth="1"/>
    <col min="10" max="10" width="3.85546875" style="33" customWidth="1"/>
    <col min="11" max="11" width="38.7109375" style="33" customWidth="1"/>
    <col min="12" max="16384" width="8.7109375" style="33"/>
  </cols>
  <sheetData>
    <row r="2" spans="2:12" ht="18.75" x14ac:dyDescent="0.3">
      <c r="B2" s="207" t="str">
        <f>'1)Project Info'!B1</f>
        <v>TC-HC Form:</v>
      </c>
      <c r="C2" s="207"/>
      <c r="D2" s="207"/>
      <c r="E2" s="207"/>
      <c r="F2" s="207"/>
      <c r="G2" s="207"/>
      <c r="H2" s="207"/>
      <c r="I2" s="207"/>
      <c r="J2" s="207"/>
    </row>
    <row r="3" spans="2:12" ht="18.75" x14ac:dyDescent="0.3">
      <c r="B3" s="217" t="s">
        <v>267</v>
      </c>
      <c r="C3" s="217"/>
      <c r="D3" s="217"/>
      <c r="E3" s="217"/>
      <c r="F3" s="217"/>
      <c r="G3" s="217"/>
      <c r="H3" s="217"/>
      <c r="I3" s="217"/>
      <c r="J3" s="217"/>
    </row>
    <row r="4" spans="2:12" s="66" customFormat="1" ht="17.100000000000001" customHeight="1" x14ac:dyDescent="0.25">
      <c r="B4" s="65"/>
      <c r="C4" s="121" t="s">
        <v>235</v>
      </c>
      <c r="D4" s="281">
        <f>'1)Project Info'!F9</f>
        <v>0</v>
      </c>
      <c r="E4" s="281"/>
      <c r="F4" s="281"/>
      <c r="G4" s="122"/>
      <c r="H4" s="281">
        <f>County</f>
        <v>0</v>
      </c>
      <c r="I4" s="281"/>
      <c r="J4" s="281"/>
    </row>
    <row r="5" spans="2:12" s="66" customFormat="1" ht="15.6" customHeight="1" x14ac:dyDescent="0.25">
      <c r="B5" s="65"/>
      <c r="C5" s="123" t="s">
        <v>160</v>
      </c>
      <c r="D5" s="282">
        <f>'1)Project Info'!D10</f>
        <v>0</v>
      </c>
      <c r="E5" s="282"/>
      <c r="F5" s="282"/>
      <c r="G5" s="124"/>
      <c r="H5" s="283">
        <f>'1)Project Info'!C11</f>
        <v>0</v>
      </c>
      <c r="I5" s="283"/>
      <c r="J5" s="283"/>
    </row>
    <row r="6" spans="2:12" ht="3.95" customHeight="1" x14ac:dyDescent="0.25">
      <c r="B6" s="67"/>
      <c r="C6" s="68"/>
      <c r="D6" s="68"/>
      <c r="E6" s="68"/>
      <c r="F6" s="68"/>
      <c r="G6" s="68"/>
    </row>
    <row r="7" spans="2:12" s="69" customFormat="1" ht="31.5" customHeight="1" x14ac:dyDescent="0.25">
      <c r="C7" s="288" t="s">
        <v>273</v>
      </c>
      <c r="D7" s="289"/>
      <c r="E7" s="118" t="s">
        <v>296</v>
      </c>
      <c r="F7" s="118" t="s">
        <v>215</v>
      </c>
      <c r="G7" s="70"/>
      <c r="H7" s="284" t="s">
        <v>217</v>
      </c>
      <c r="I7" s="285"/>
      <c r="K7" s="159" t="s">
        <v>335</v>
      </c>
    </row>
    <row r="8" spans="2:12" ht="17.45" customHeight="1" x14ac:dyDescent="0.25">
      <c r="B8" s="68"/>
      <c r="C8" s="290" t="s">
        <v>213</v>
      </c>
      <c r="D8" s="290"/>
      <c r="E8" s="34"/>
      <c r="F8" s="71" t="e">
        <f>E8/$E$13</f>
        <v>#DIV/0!</v>
      </c>
      <c r="G8" s="72"/>
      <c r="H8" s="152">
        <f>E8</f>
        <v>0</v>
      </c>
      <c r="I8" s="71" t="e">
        <f>H8/$E$13</f>
        <v>#DIV/0!</v>
      </c>
      <c r="K8" s="160" t="s">
        <v>330</v>
      </c>
    </row>
    <row r="9" spans="2:12" ht="17.45" customHeight="1" x14ac:dyDescent="0.25">
      <c r="B9" s="68"/>
      <c r="C9" s="290" t="s">
        <v>210</v>
      </c>
      <c r="D9" s="290"/>
      <c r="E9" s="34"/>
      <c r="F9" s="71" t="e">
        <f>E9/$E$13</f>
        <v>#DIV/0!</v>
      </c>
      <c r="G9" s="72"/>
      <c r="H9" s="166" t="s">
        <v>205</v>
      </c>
      <c r="I9" s="167">
        <v>0</v>
      </c>
      <c r="K9" s="161" t="s">
        <v>331</v>
      </c>
    </row>
    <row r="10" spans="2:12" ht="17.45" customHeight="1" x14ac:dyDescent="0.25">
      <c r="B10" s="68"/>
      <c r="C10" s="290" t="s">
        <v>275</v>
      </c>
      <c r="D10" s="290"/>
      <c r="E10" s="34"/>
      <c r="F10" s="71" t="e">
        <f>E10/$E$13</f>
        <v>#DIV/0!</v>
      </c>
      <c r="G10" s="72"/>
      <c r="H10" s="152" t="e">
        <f>(F8)*E10</f>
        <v>#DIV/0!</v>
      </c>
      <c r="I10" s="71" t="e">
        <f>H10/$E$13</f>
        <v>#DIV/0!</v>
      </c>
      <c r="J10" s="153"/>
      <c r="K10" s="162" t="s">
        <v>332</v>
      </c>
      <c r="L10" s="153"/>
    </row>
    <row r="11" spans="2:12" ht="17.45" customHeight="1" x14ac:dyDescent="0.25">
      <c r="B11" s="68"/>
      <c r="C11" s="291" t="s">
        <v>282</v>
      </c>
      <c r="D11" s="291"/>
      <c r="E11" s="35"/>
      <c r="F11" s="71" t="e">
        <f>E11/$E$13</f>
        <v>#DIV/0!</v>
      </c>
      <c r="G11" s="72"/>
      <c r="H11" s="168" t="s">
        <v>205</v>
      </c>
      <c r="I11" s="167">
        <v>0</v>
      </c>
      <c r="K11" s="161" t="s">
        <v>331</v>
      </c>
    </row>
    <row r="12" spans="2:12" ht="17.45" customHeight="1" x14ac:dyDescent="0.25">
      <c r="B12" s="68"/>
      <c r="C12" s="292" t="s">
        <v>300</v>
      </c>
      <c r="D12" s="292"/>
      <c r="E12" s="36"/>
      <c r="F12" s="71" t="e">
        <f>E12/$E$13</f>
        <v>#DIV/0!</v>
      </c>
      <c r="G12" s="72"/>
      <c r="H12" s="73" t="e">
        <f>(F8)*E12</f>
        <v>#DIV/0!</v>
      </c>
      <c r="I12" s="71" t="e">
        <f>H12/$E$13</f>
        <v>#DIV/0!</v>
      </c>
      <c r="K12" s="163" t="s">
        <v>333</v>
      </c>
    </row>
    <row r="13" spans="2:12" ht="17.45" customHeight="1" x14ac:dyDescent="0.25">
      <c r="C13" s="74" t="s">
        <v>211</v>
      </c>
      <c r="E13" s="75">
        <f>SUM(E8:E12)</f>
        <v>0</v>
      </c>
      <c r="F13" s="76" t="e">
        <f>SUM(F8:F12)</f>
        <v>#DIV/0!</v>
      </c>
      <c r="H13" s="75" t="e">
        <f>SUM(H8:H12)</f>
        <v>#DIV/0!</v>
      </c>
      <c r="I13" s="76" t="e">
        <f>H13/E13</f>
        <v>#DIV/0!</v>
      </c>
      <c r="K13" s="164" t="s">
        <v>334</v>
      </c>
    </row>
    <row r="14" spans="2:12" ht="10.5" customHeight="1" thickBot="1" x14ac:dyDescent="0.3">
      <c r="K14" s="158"/>
    </row>
    <row r="15" spans="2:12" ht="14.45" customHeight="1" x14ac:dyDescent="0.25">
      <c r="C15" s="249" t="s">
        <v>316</v>
      </c>
      <c r="D15" s="250"/>
      <c r="E15" s="251"/>
      <c r="F15" s="235" t="s">
        <v>0</v>
      </c>
      <c r="H15" s="293" t="e">
        <f>H13/E13</f>
        <v>#DIV/0!</v>
      </c>
    </row>
    <row r="16" spans="2:12" ht="15.75" thickBot="1" x14ac:dyDescent="0.3">
      <c r="C16" s="252"/>
      <c r="D16" s="253"/>
      <c r="E16" s="254"/>
      <c r="F16" s="235"/>
      <c r="H16" s="294"/>
    </row>
    <row r="17" spans="2:10" ht="16.5" customHeight="1" x14ac:dyDescent="0.25">
      <c r="C17" s="77"/>
      <c r="D17" s="77"/>
      <c r="E17" s="77"/>
      <c r="F17" s="63"/>
      <c r="H17" s="78"/>
    </row>
    <row r="18" spans="2:10" ht="4.5" customHeight="1" x14ac:dyDescent="0.25">
      <c r="B18" s="110"/>
      <c r="C18" s="110"/>
      <c r="D18" s="110"/>
      <c r="E18" s="110"/>
      <c r="F18" s="110"/>
      <c r="G18" s="110"/>
      <c r="H18" s="110"/>
      <c r="I18" s="110"/>
      <c r="J18" s="110"/>
    </row>
    <row r="19" spans="2:10" ht="21.6" customHeight="1" x14ac:dyDescent="0.25">
      <c r="B19" s="287" t="s">
        <v>274</v>
      </c>
      <c r="C19" s="287"/>
      <c r="D19" s="287"/>
      <c r="E19" s="287"/>
      <c r="F19" s="287"/>
      <c r="G19" s="287"/>
      <c r="H19" s="287"/>
      <c r="I19" s="287"/>
      <c r="J19" s="287"/>
    </row>
    <row r="20" spans="2:10" ht="4.5" customHeight="1" x14ac:dyDescent="0.25">
      <c r="B20" s="110"/>
      <c r="C20" s="110"/>
      <c r="D20" s="110"/>
      <c r="E20" s="110"/>
      <c r="F20" s="110"/>
      <c r="G20" s="110"/>
      <c r="H20" s="110"/>
      <c r="I20" s="110"/>
      <c r="J20" s="110"/>
    </row>
    <row r="21" spans="2:10" x14ac:dyDescent="0.25">
      <c r="B21" s="113" t="s">
        <v>301</v>
      </c>
      <c r="C21" s="20"/>
      <c r="D21" s="20"/>
      <c r="E21" s="20"/>
      <c r="F21" s="20"/>
      <c r="G21" s="20"/>
      <c r="H21" s="20"/>
      <c r="I21" s="20"/>
      <c r="J21" s="20"/>
    </row>
    <row r="22" spans="2:10" ht="49.5" customHeight="1" x14ac:dyDescent="0.25">
      <c r="B22" s="280" t="s">
        <v>293</v>
      </c>
      <c r="C22" s="280"/>
      <c r="D22" s="280"/>
      <c r="E22" s="280"/>
      <c r="F22" s="280"/>
      <c r="G22" s="280"/>
      <c r="H22" s="280"/>
      <c r="I22" s="280"/>
      <c r="J22" s="280"/>
    </row>
    <row r="23" spans="2:10" ht="4.5" customHeight="1" x14ac:dyDescent="0.25">
      <c r="B23" s="110"/>
      <c r="C23" s="110"/>
      <c r="D23" s="110"/>
      <c r="E23" s="110"/>
      <c r="F23" s="110"/>
      <c r="G23" s="110"/>
      <c r="H23" s="110"/>
      <c r="I23" s="110"/>
      <c r="J23" s="110"/>
    </row>
    <row r="24" spans="2:10" x14ac:dyDescent="0.25">
      <c r="B24" s="113" t="s">
        <v>277</v>
      </c>
      <c r="C24" s="20"/>
      <c r="D24" s="20"/>
      <c r="E24" s="20"/>
      <c r="F24" s="20"/>
      <c r="G24" s="20"/>
      <c r="H24" s="113"/>
      <c r="I24" s="114"/>
      <c r="J24" s="115" t="s">
        <v>294</v>
      </c>
    </row>
    <row r="25" spans="2:10" ht="29.1" customHeight="1" x14ac:dyDescent="0.25">
      <c r="B25" s="286" t="s">
        <v>292</v>
      </c>
      <c r="C25" s="286"/>
      <c r="D25" s="286"/>
      <c r="E25" s="286"/>
      <c r="F25" s="286"/>
      <c r="G25" s="286"/>
      <c r="H25" s="286"/>
      <c r="I25" s="286"/>
      <c r="J25" s="286"/>
    </row>
    <row r="26" spans="2:10" ht="4.5" customHeight="1" x14ac:dyDescent="0.25">
      <c r="B26" s="110"/>
      <c r="C26" s="110"/>
      <c r="D26" s="110"/>
      <c r="E26" s="110"/>
      <c r="F26" s="110"/>
      <c r="G26" s="110"/>
      <c r="H26" s="110"/>
      <c r="I26" s="110"/>
      <c r="J26" s="110"/>
    </row>
    <row r="27" spans="2:10" x14ac:dyDescent="0.25">
      <c r="B27" s="113" t="s">
        <v>276</v>
      </c>
      <c r="C27" s="20"/>
      <c r="D27" s="20"/>
      <c r="E27" s="20"/>
      <c r="F27" s="20"/>
      <c r="G27" s="20"/>
      <c r="H27" s="20"/>
      <c r="I27" s="20"/>
      <c r="J27" s="115" t="s">
        <v>295</v>
      </c>
    </row>
    <row r="28" spans="2:10" ht="17.45" customHeight="1" x14ac:dyDescent="0.25">
      <c r="B28" s="280" t="s">
        <v>279</v>
      </c>
      <c r="C28" s="280"/>
      <c r="D28" s="280"/>
      <c r="E28" s="280"/>
      <c r="F28" s="280"/>
      <c r="G28" s="280"/>
      <c r="H28" s="280"/>
      <c r="I28" s="280"/>
      <c r="J28" s="280"/>
    </row>
    <row r="29" spans="2:10" ht="4.5" customHeight="1" x14ac:dyDescent="0.25">
      <c r="B29" s="110"/>
      <c r="C29" s="110"/>
      <c r="D29" s="110"/>
      <c r="E29" s="110"/>
      <c r="F29" s="110"/>
      <c r="G29" s="110"/>
      <c r="H29" s="110"/>
      <c r="I29" s="110"/>
      <c r="J29" s="110"/>
    </row>
    <row r="30" spans="2:10" s="107" customFormat="1" x14ac:dyDescent="0.25">
      <c r="B30" s="116" t="s">
        <v>280</v>
      </c>
      <c r="C30" s="113"/>
      <c r="D30" s="113"/>
      <c r="E30" s="113"/>
      <c r="F30" s="113"/>
      <c r="G30" s="113"/>
      <c r="H30" s="113"/>
      <c r="I30" s="113"/>
      <c r="J30" s="115" t="s">
        <v>315</v>
      </c>
    </row>
    <row r="31" spans="2:10" s="107" customFormat="1" x14ac:dyDescent="0.25">
      <c r="B31" s="116"/>
      <c r="C31" s="113" t="s">
        <v>297</v>
      </c>
      <c r="D31" s="113"/>
      <c r="E31" s="113"/>
      <c r="F31" s="113"/>
      <c r="G31" s="113"/>
      <c r="H31" s="113"/>
      <c r="I31" s="113"/>
      <c r="J31" s="114"/>
    </row>
    <row r="32" spans="2:10" x14ac:dyDescent="0.25">
      <c r="B32" s="20"/>
      <c r="C32" s="108" t="s">
        <v>1</v>
      </c>
      <c r="D32" s="20"/>
      <c r="E32" s="108" t="s">
        <v>278</v>
      </c>
      <c r="G32" s="20"/>
      <c r="H32" s="20"/>
      <c r="I32" s="20"/>
      <c r="J32" s="20"/>
    </row>
    <row r="33" spans="2:10" x14ac:dyDescent="0.25">
      <c r="B33" s="20"/>
      <c r="C33" s="108" t="s">
        <v>2</v>
      </c>
      <c r="D33" s="20"/>
      <c r="E33" s="117" t="s">
        <v>9</v>
      </c>
      <c r="G33" s="20"/>
      <c r="H33" s="20"/>
      <c r="I33" s="20"/>
      <c r="J33" s="20"/>
    </row>
    <row r="34" spans="2:10" x14ac:dyDescent="0.25">
      <c r="B34" s="20"/>
      <c r="C34" s="108" t="s">
        <v>3</v>
      </c>
      <c r="D34" s="20"/>
      <c r="E34" s="117" t="s">
        <v>10</v>
      </c>
      <c r="G34" s="20"/>
      <c r="H34" s="20"/>
      <c r="I34" s="20"/>
      <c r="J34" s="20"/>
    </row>
    <row r="35" spans="2:10" x14ac:dyDescent="0.25">
      <c r="B35" s="20"/>
      <c r="C35" s="108" t="s">
        <v>4</v>
      </c>
      <c r="D35" s="20"/>
      <c r="E35" s="117" t="s">
        <v>11</v>
      </c>
      <c r="G35" s="20"/>
      <c r="H35" s="20"/>
      <c r="I35" s="20"/>
      <c r="J35" s="20"/>
    </row>
    <row r="36" spans="2:10" x14ac:dyDescent="0.25">
      <c r="B36" s="20"/>
      <c r="C36" s="108" t="s">
        <v>5</v>
      </c>
      <c r="D36" s="20"/>
      <c r="E36" s="117" t="s">
        <v>12</v>
      </c>
      <c r="G36" s="20"/>
      <c r="H36" s="20"/>
      <c r="I36" s="20"/>
      <c r="J36" s="20"/>
    </row>
    <row r="37" spans="2:10" x14ac:dyDescent="0.25">
      <c r="B37" s="20"/>
      <c r="C37" s="108" t="s">
        <v>6</v>
      </c>
      <c r="D37" s="20"/>
      <c r="E37" s="117" t="s">
        <v>13</v>
      </c>
      <c r="G37" s="20"/>
      <c r="H37" s="20"/>
      <c r="I37" s="20"/>
      <c r="J37" s="20"/>
    </row>
    <row r="38" spans="2:10" x14ac:dyDescent="0.25">
      <c r="B38" s="20"/>
      <c r="C38" s="108" t="s">
        <v>7</v>
      </c>
      <c r="D38" s="20"/>
      <c r="E38" s="117" t="s">
        <v>14</v>
      </c>
      <c r="G38" s="20"/>
      <c r="H38" s="20"/>
      <c r="I38" s="20"/>
      <c r="J38" s="20"/>
    </row>
    <row r="39" spans="2:10" x14ac:dyDescent="0.25">
      <c r="B39" s="20"/>
      <c r="C39" s="108" t="s">
        <v>8</v>
      </c>
      <c r="D39" s="20"/>
      <c r="E39" s="20"/>
      <c r="F39" s="20"/>
      <c r="G39" s="20"/>
      <c r="H39" s="20"/>
      <c r="I39" s="20"/>
      <c r="J39" s="20"/>
    </row>
    <row r="40" spans="2:10" ht="4.5" customHeight="1" x14ac:dyDescent="0.25">
      <c r="B40" s="110"/>
      <c r="C40" s="110"/>
      <c r="D40" s="110"/>
      <c r="E40" s="110"/>
      <c r="F40" s="110"/>
      <c r="G40" s="110"/>
      <c r="H40" s="110"/>
      <c r="I40" s="110"/>
      <c r="J40" s="110"/>
    </row>
    <row r="41" spans="2:10" x14ac:dyDescent="0.25">
      <c r="B41" s="113" t="s">
        <v>283</v>
      </c>
      <c r="C41" s="20"/>
      <c r="D41" s="20"/>
      <c r="E41" s="20"/>
      <c r="F41" s="20"/>
      <c r="G41" s="20"/>
      <c r="H41" s="20"/>
      <c r="I41" s="20"/>
      <c r="J41" s="115" t="s">
        <v>295</v>
      </c>
    </row>
    <row r="42" spans="2:10" ht="20.45" customHeight="1" x14ac:dyDescent="0.25">
      <c r="B42" s="280" t="s">
        <v>281</v>
      </c>
      <c r="C42" s="280"/>
      <c r="D42" s="280"/>
      <c r="E42" s="280"/>
      <c r="F42" s="280"/>
      <c r="G42" s="280"/>
      <c r="H42" s="280"/>
      <c r="I42" s="280"/>
      <c r="J42" s="280"/>
    </row>
    <row r="43" spans="2:10" ht="4.5" customHeight="1" x14ac:dyDescent="0.25">
      <c r="B43" s="110"/>
      <c r="C43" s="110"/>
      <c r="D43" s="110"/>
      <c r="E43" s="110"/>
      <c r="F43" s="110"/>
      <c r="G43" s="110"/>
      <c r="H43" s="110"/>
      <c r="I43" s="110"/>
      <c r="J43" s="110"/>
    </row>
    <row r="44" spans="2:10" s="107" customFormat="1" x14ac:dyDescent="0.25">
      <c r="B44" s="116" t="s">
        <v>298</v>
      </c>
      <c r="C44" s="113"/>
      <c r="D44" s="113"/>
      <c r="E44" s="113"/>
      <c r="F44" s="113"/>
      <c r="G44" s="113"/>
      <c r="H44" s="113"/>
      <c r="I44" s="113"/>
      <c r="J44" s="115" t="s">
        <v>315</v>
      </c>
    </row>
    <row r="45" spans="2:10" s="107" customFormat="1" x14ac:dyDescent="0.25">
      <c r="B45" s="116"/>
      <c r="C45" s="113" t="s">
        <v>299</v>
      </c>
      <c r="D45" s="113"/>
      <c r="E45" s="113"/>
      <c r="F45" s="113"/>
      <c r="G45" s="113"/>
      <c r="H45" s="113"/>
      <c r="I45" s="113"/>
      <c r="J45" s="113"/>
    </row>
    <row r="46" spans="2:10" x14ac:dyDescent="0.25">
      <c r="B46" s="20"/>
      <c r="C46" s="108" t="s">
        <v>284</v>
      </c>
      <c r="D46" s="20"/>
      <c r="E46" s="108" t="s">
        <v>288</v>
      </c>
      <c r="F46" s="108"/>
      <c r="G46" s="20"/>
      <c r="H46" s="20"/>
      <c r="I46" s="20"/>
      <c r="J46" s="20"/>
    </row>
    <row r="47" spans="2:10" x14ac:dyDescent="0.25">
      <c r="B47" s="20"/>
      <c r="C47" s="108" t="s">
        <v>285</v>
      </c>
      <c r="D47" s="20"/>
      <c r="E47" s="108" t="s">
        <v>289</v>
      </c>
      <c r="F47" s="108"/>
      <c r="G47" s="20"/>
      <c r="H47" s="20"/>
      <c r="I47" s="20"/>
      <c r="J47" s="20"/>
    </row>
    <row r="48" spans="2:10" x14ac:dyDescent="0.25">
      <c r="B48" s="20"/>
      <c r="C48" s="108" t="s">
        <v>286</v>
      </c>
      <c r="D48" s="20"/>
      <c r="E48" s="108" t="s">
        <v>290</v>
      </c>
      <c r="F48" s="108"/>
      <c r="G48" s="20"/>
      <c r="H48" s="20"/>
      <c r="I48" s="20"/>
      <c r="J48" s="20"/>
    </row>
    <row r="49" spans="2:10" x14ac:dyDescent="0.25">
      <c r="B49" s="20"/>
      <c r="C49" s="108" t="s">
        <v>287</v>
      </c>
      <c r="D49" s="20"/>
      <c r="E49" s="108" t="s">
        <v>291</v>
      </c>
      <c r="F49" s="108"/>
      <c r="G49" s="20"/>
      <c r="H49" s="20"/>
      <c r="I49" s="20"/>
      <c r="J49" s="20"/>
    </row>
    <row r="50" spans="2:10" ht="14.45" customHeight="1" x14ac:dyDescent="0.25">
      <c r="B50" s="280" t="s">
        <v>302</v>
      </c>
      <c r="C50" s="280"/>
      <c r="D50" s="280"/>
      <c r="E50" s="280"/>
      <c r="F50" s="280"/>
      <c r="G50" s="280"/>
      <c r="H50" s="280"/>
      <c r="I50" s="280"/>
      <c r="J50" s="280"/>
    </row>
    <row r="51" spans="2:10" ht="48" customHeight="1" x14ac:dyDescent="0.25">
      <c r="B51" s="280"/>
      <c r="C51" s="280"/>
      <c r="D51" s="280"/>
      <c r="E51" s="280"/>
      <c r="F51" s="280"/>
      <c r="G51" s="280"/>
      <c r="H51" s="280"/>
      <c r="I51" s="280"/>
      <c r="J51" s="280"/>
    </row>
    <row r="52" spans="2:10" ht="4.5" customHeight="1" x14ac:dyDescent="0.25">
      <c r="B52" s="110"/>
      <c r="C52" s="110"/>
      <c r="D52" s="110"/>
      <c r="E52" s="110"/>
      <c r="F52" s="110"/>
      <c r="G52" s="110"/>
      <c r="H52" s="110"/>
      <c r="I52" s="110"/>
      <c r="J52" s="110"/>
    </row>
  </sheetData>
  <sheetProtection sheet="1" selectLockedCells="1"/>
  <mergeCells count="22">
    <mergeCell ref="B2:J2"/>
    <mergeCell ref="B3:J3"/>
    <mergeCell ref="B25:J25"/>
    <mergeCell ref="B28:J28"/>
    <mergeCell ref="B42:J42"/>
    <mergeCell ref="B19:J19"/>
    <mergeCell ref="C7:D7"/>
    <mergeCell ref="B22:J22"/>
    <mergeCell ref="C15:E16"/>
    <mergeCell ref="C8:D8"/>
    <mergeCell ref="C9:D9"/>
    <mergeCell ref="C10:D10"/>
    <mergeCell ref="C11:D11"/>
    <mergeCell ref="C12:D12"/>
    <mergeCell ref="F15:F16"/>
    <mergeCell ref="H15:H16"/>
    <mergeCell ref="B50:J51"/>
    <mergeCell ref="D4:F4"/>
    <mergeCell ref="D5:F5"/>
    <mergeCell ref="H4:J4"/>
    <mergeCell ref="H5:J5"/>
    <mergeCell ref="H7:I7"/>
  </mergeCells>
  <printOptions horizontalCentered="1"/>
  <pageMargins left="0.45" right="0.45" top="0.5" bottom="0.5" header="0.3" footer="0.3"/>
  <pageSetup scale="88" orientation="portrait" r:id="rId1"/>
  <headerFooter>
    <oddFooter>&amp;L&amp;9TC-HC Form
&amp;A&amp;R&amp;9Page &amp;P of &amp;N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DDDF-1445-45BB-83C6-50EF55F20545}">
  <sheetPr>
    <tabColor rgb="FFFFFFCC"/>
    <pageSetUpPr fitToPage="1"/>
  </sheetPr>
  <dimension ref="A1:AI113"/>
  <sheetViews>
    <sheetView topLeftCell="A22" zoomScaleNormal="100" zoomScaleSheetLayoutView="100" workbookViewId="0">
      <selection activeCell="AA40" sqref="B1:AA40"/>
    </sheetView>
  </sheetViews>
  <sheetFormatPr defaultColWidth="8.7109375" defaultRowHeight="15" x14ac:dyDescent="0.25"/>
  <cols>
    <col min="1" max="1" width="2.7109375" style="97" customWidth="1"/>
    <col min="2" max="2" width="25.42578125" style="97" customWidth="1"/>
    <col min="3" max="4" width="6.5703125" style="97" customWidth="1"/>
    <col min="5" max="5" width="9.140625" style="97" customWidth="1"/>
    <col min="6" max="11" width="6.85546875" style="97" customWidth="1"/>
    <col min="12" max="13" width="7.140625" style="97" customWidth="1"/>
    <col min="14" max="14" width="4.7109375" style="97" bestFit="1" customWidth="1"/>
    <col min="15" max="19" width="7.140625" style="97" customWidth="1"/>
    <col min="20" max="20" width="5.85546875" style="97" customWidth="1"/>
    <col min="21" max="21" width="27.42578125" style="97" customWidth="1"/>
    <col min="22" max="27" width="7.140625" style="97" customWidth="1"/>
    <col min="28" max="28" width="1.5703125" style="97" customWidth="1"/>
    <col min="29" max="35" width="8.7109375" style="33"/>
    <col min="36" max="16384" width="8.7109375" style="97"/>
  </cols>
  <sheetData>
    <row r="1" spans="2:29" s="33" customFormat="1" ht="18.600000000000001" customHeight="1" x14ac:dyDescent="0.25">
      <c r="B1" s="200" t="str">
        <f>Instructions!B2</f>
        <v>TC-HC Form</v>
      </c>
      <c r="C1" s="200"/>
      <c r="D1" s="200"/>
      <c r="E1" s="200"/>
      <c r="F1" s="200"/>
      <c r="G1" s="200"/>
      <c r="H1" s="200"/>
      <c r="I1" s="200"/>
      <c r="J1" s="200"/>
      <c r="K1" s="200"/>
    </row>
    <row r="2" spans="2:29" s="33" customFormat="1" ht="27" customHeight="1" x14ac:dyDescent="0.25">
      <c r="B2" s="201" t="s">
        <v>269</v>
      </c>
      <c r="C2" s="201"/>
      <c r="D2" s="201"/>
      <c r="E2" s="201"/>
      <c r="F2" s="201"/>
      <c r="G2" s="201"/>
      <c r="H2" s="201"/>
      <c r="I2" s="201"/>
      <c r="J2" s="201"/>
      <c r="K2" s="201"/>
    </row>
    <row r="3" spans="2:29" s="33" customFormat="1" ht="18.600000000000001" customHeight="1" x14ac:dyDescent="0.25">
      <c r="B3" s="125">
        <f>County</f>
        <v>0</v>
      </c>
      <c r="C3" s="203" t="s">
        <v>225</v>
      </c>
      <c r="D3" s="203"/>
      <c r="E3" s="203"/>
      <c r="F3" s="203"/>
      <c r="G3" s="199"/>
      <c r="H3" s="199"/>
      <c r="I3" s="202">
        <f>'1)Project Info'!D10</f>
        <v>0</v>
      </c>
      <c r="J3" s="202"/>
      <c r="K3" s="202"/>
      <c r="L3" s="204"/>
      <c r="M3" s="204"/>
      <c r="N3" s="204"/>
      <c r="R3" s="79"/>
      <c r="S3" s="80"/>
    </row>
    <row r="4" spans="2:29" s="33" customFormat="1" ht="24.95" customHeight="1" thickBot="1" x14ac:dyDescent="0.3">
      <c r="B4" s="126">
        <f>'1)Project Info'!F9</f>
        <v>0</v>
      </c>
      <c r="C4" s="81"/>
      <c r="D4" s="81"/>
      <c r="I4" s="205">
        <f>'1)Project Info'!C11</f>
        <v>0</v>
      </c>
      <c r="J4" s="205"/>
      <c r="K4" s="205"/>
      <c r="L4" s="204"/>
      <c r="M4" s="204"/>
      <c r="N4" s="204"/>
      <c r="R4" s="203"/>
      <c r="S4" s="203"/>
    </row>
    <row r="5" spans="2:29" s="33" customFormat="1" x14ac:dyDescent="0.25">
      <c r="B5" s="193" t="s">
        <v>163</v>
      </c>
      <c r="C5" s="185" t="s">
        <v>164</v>
      </c>
      <c r="D5" s="185"/>
      <c r="E5" s="189" t="s">
        <v>165</v>
      </c>
      <c r="F5" s="196" t="s">
        <v>228</v>
      </c>
      <c r="G5" s="197"/>
      <c r="H5" s="197"/>
      <c r="I5" s="197"/>
      <c r="J5" s="197"/>
      <c r="K5" s="198"/>
      <c r="L5" s="82" t="s">
        <v>231</v>
      </c>
      <c r="M5" s="83"/>
      <c r="N5" s="83"/>
      <c r="O5" s="192"/>
      <c r="P5" s="192"/>
      <c r="Q5" s="192"/>
      <c r="R5" s="20"/>
      <c r="S5" s="20"/>
      <c r="T5" s="20"/>
      <c r="U5" s="20"/>
      <c r="V5" s="20"/>
      <c r="W5" s="20"/>
      <c r="X5" s="20"/>
      <c r="Y5" s="20"/>
      <c r="Z5" s="20"/>
      <c r="AA5" s="20"/>
      <c r="AB5" s="20"/>
      <c r="AC5" s="20"/>
    </row>
    <row r="6" spans="2:29" s="33" customFormat="1" x14ac:dyDescent="0.25">
      <c r="B6" s="193"/>
      <c r="C6" s="186"/>
      <c r="D6" s="186"/>
      <c r="E6" s="190"/>
      <c r="F6" s="84" t="s">
        <v>166</v>
      </c>
      <c r="G6" s="85" t="s">
        <v>167</v>
      </c>
      <c r="H6" s="85" t="s">
        <v>168</v>
      </c>
      <c r="I6" s="85" t="s">
        <v>169</v>
      </c>
      <c r="J6" s="85" t="s">
        <v>170</v>
      </c>
      <c r="K6" s="86" t="s">
        <v>177</v>
      </c>
      <c r="L6" s="87" t="s">
        <v>232</v>
      </c>
      <c r="M6" s="20"/>
      <c r="N6" s="20"/>
      <c r="O6" s="20"/>
      <c r="P6" s="20"/>
      <c r="Q6" s="20"/>
      <c r="R6" s="20"/>
      <c r="S6" s="20"/>
      <c r="T6" s="20"/>
      <c r="U6" s="20"/>
      <c r="V6" s="20"/>
      <c r="W6" s="20"/>
      <c r="X6" s="20"/>
      <c r="Y6" s="20"/>
      <c r="Z6" s="20"/>
      <c r="AA6" s="20"/>
      <c r="AB6" s="20"/>
      <c r="AC6" s="20"/>
    </row>
    <row r="7" spans="2:29" s="33" customFormat="1" x14ac:dyDescent="0.25">
      <c r="B7" s="88" t="s">
        <v>226</v>
      </c>
      <c r="C7" s="177"/>
      <c r="D7" s="178"/>
      <c r="E7" s="37"/>
      <c r="F7" s="39"/>
      <c r="G7" s="38"/>
      <c r="H7" s="38"/>
      <c r="I7" s="38"/>
      <c r="J7" s="38"/>
      <c r="K7" s="40"/>
      <c r="L7" s="87" t="s">
        <v>303</v>
      </c>
      <c r="M7" s="89"/>
      <c r="N7" s="89"/>
      <c r="O7" s="89"/>
      <c r="P7" s="89"/>
      <c r="Q7" s="89"/>
      <c r="R7" s="89"/>
      <c r="S7" s="89"/>
      <c r="T7" s="89"/>
      <c r="U7" s="89"/>
      <c r="V7" s="89"/>
      <c r="W7" s="89"/>
      <c r="X7" s="20"/>
      <c r="Y7" s="20"/>
      <c r="Z7" s="20"/>
      <c r="AA7" s="20"/>
      <c r="AB7" s="20"/>
      <c r="AC7" s="20"/>
    </row>
    <row r="8" spans="2:29" s="33" customFormat="1" x14ac:dyDescent="0.25">
      <c r="B8" s="88" t="s">
        <v>174</v>
      </c>
      <c r="C8" s="179" t="s">
        <v>172</v>
      </c>
      <c r="D8" s="180"/>
      <c r="E8" s="37"/>
      <c r="F8" s="39"/>
      <c r="G8" s="38"/>
      <c r="H8" s="38"/>
      <c r="I8" s="38"/>
      <c r="J8" s="38"/>
      <c r="K8" s="40"/>
      <c r="L8" s="87" t="s">
        <v>233</v>
      </c>
      <c r="M8" s="90"/>
      <c r="N8" s="89"/>
      <c r="O8" s="89"/>
      <c r="P8" s="89"/>
      <c r="Q8" s="89"/>
      <c r="R8" s="89"/>
      <c r="S8" s="89"/>
      <c r="T8" s="89"/>
      <c r="U8" s="89"/>
      <c r="V8" s="89"/>
      <c r="W8" s="89"/>
      <c r="X8" s="20"/>
      <c r="Y8" s="20"/>
      <c r="Z8" s="20"/>
      <c r="AA8" s="20"/>
      <c r="AB8" s="20"/>
      <c r="AC8" s="20"/>
    </row>
    <row r="9" spans="2:29" s="33" customFormat="1" x14ac:dyDescent="0.25">
      <c r="B9" s="88" t="s">
        <v>171</v>
      </c>
      <c r="C9" s="177"/>
      <c r="D9" s="178"/>
      <c r="E9" s="37"/>
      <c r="F9" s="39"/>
      <c r="G9" s="38"/>
      <c r="H9" s="38"/>
      <c r="I9" s="38"/>
      <c r="J9" s="38"/>
      <c r="K9" s="40"/>
      <c r="L9" s="87" t="s">
        <v>234</v>
      </c>
      <c r="M9" s="90"/>
      <c r="N9" s="89"/>
      <c r="O9" s="89"/>
      <c r="P9" s="89"/>
      <c r="Q9" s="89"/>
      <c r="R9" s="89"/>
      <c r="S9" s="89"/>
      <c r="T9" s="89"/>
      <c r="U9" s="89"/>
      <c r="V9" s="89"/>
      <c r="W9" s="89"/>
      <c r="X9" s="20"/>
      <c r="Y9" s="20"/>
      <c r="Z9" s="20"/>
      <c r="AA9" s="20"/>
      <c r="AB9" s="20"/>
      <c r="AC9" s="20"/>
    </row>
    <row r="10" spans="2:29" s="33" customFormat="1" x14ac:dyDescent="0.25">
      <c r="B10" s="88" t="s">
        <v>200</v>
      </c>
      <c r="C10" s="179" t="s">
        <v>172</v>
      </c>
      <c r="D10" s="180"/>
      <c r="E10" s="37"/>
      <c r="F10" s="39"/>
      <c r="G10" s="38"/>
      <c r="H10" s="38"/>
      <c r="I10" s="38"/>
      <c r="J10" s="38"/>
      <c r="K10" s="40"/>
      <c r="L10" s="87" t="s">
        <v>272</v>
      </c>
      <c r="M10" s="90"/>
      <c r="N10" s="89"/>
      <c r="O10" s="89"/>
      <c r="P10" s="89"/>
      <c r="Q10" s="89"/>
      <c r="R10" s="89"/>
      <c r="S10" s="89"/>
      <c r="T10" s="89"/>
      <c r="U10" s="89"/>
      <c r="V10" s="89"/>
      <c r="W10" s="89"/>
      <c r="X10" s="20"/>
      <c r="Y10" s="20"/>
      <c r="Z10" s="20"/>
      <c r="AA10" s="20"/>
      <c r="AB10" s="20"/>
      <c r="AC10" s="20"/>
    </row>
    <row r="11" spans="2:29" s="33" customFormat="1" x14ac:dyDescent="0.25">
      <c r="B11" s="88" t="s">
        <v>227</v>
      </c>
      <c r="C11" s="177"/>
      <c r="D11" s="178"/>
      <c r="E11" s="37"/>
      <c r="F11" s="39"/>
      <c r="G11" s="38"/>
      <c r="H11" s="38"/>
      <c r="I11" s="38"/>
      <c r="J11" s="38"/>
      <c r="K11" s="40"/>
      <c r="L11" s="87" t="s">
        <v>252</v>
      </c>
      <c r="M11" s="90"/>
      <c r="N11" s="89"/>
      <c r="O11" s="89"/>
      <c r="P11" s="89"/>
      <c r="Q11" s="89"/>
      <c r="R11" s="89"/>
      <c r="S11" s="89"/>
      <c r="T11" s="89"/>
      <c r="U11" s="89"/>
      <c r="V11" s="89"/>
      <c r="W11" s="89"/>
      <c r="X11" s="20"/>
      <c r="Y11" s="20"/>
      <c r="Z11" s="20"/>
      <c r="AA11" s="20"/>
      <c r="AB11" s="20"/>
      <c r="AC11" s="20"/>
    </row>
    <row r="12" spans="2:29" s="33" customFormat="1" x14ac:dyDescent="0.25">
      <c r="B12" s="88" t="s">
        <v>173</v>
      </c>
      <c r="C12" s="181" t="s">
        <v>205</v>
      </c>
      <c r="D12" s="182"/>
      <c r="E12" s="37"/>
      <c r="F12" s="39"/>
      <c r="G12" s="38"/>
      <c r="H12" s="38"/>
      <c r="I12" s="38"/>
      <c r="J12" s="38"/>
      <c r="K12" s="40"/>
      <c r="M12" s="91"/>
      <c r="N12" s="92"/>
      <c r="O12" s="92"/>
      <c r="P12" s="92"/>
      <c r="Q12" s="92"/>
      <c r="R12" s="92"/>
      <c r="S12" s="92"/>
      <c r="T12" s="92"/>
      <c r="U12" s="92"/>
      <c r="V12" s="92"/>
      <c r="W12" s="92"/>
    </row>
    <row r="13" spans="2:29" s="33" customFormat="1" x14ac:dyDescent="0.25">
      <c r="B13" s="88" t="s">
        <v>175</v>
      </c>
      <c r="C13" s="181" t="s">
        <v>205</v>
      </c>
      <c r="D13" s="182"/>
      <c r="E13" s="37"/>
      <c r="F13" s="39"/>
      <c r="G13" s="38"/>
      <c r="H13" s="38"/>
      <c r="I13" s="38"/>
      <c r="J13" s="38"/>
      <c r="K13" s="40"/>
    </row>
    <row r="14" spans="2:29" s="33" customFormat="1" ht="15.75" thickBot="1" x14ac:dyDescent="0.3">
      <c r="B14" s="88" t="s">
        <v>176</v>
      </c>
      <c r="C14" s="181" t="s">
        <v>205</v>
      </c>
      <c r="D14" s="182"/>
      <c r="E14" s="37"/>
      <c r="F14" s="39"/>
      <c r="G14" s="38"/>
      <c r="H14" s="38"/>
      <c r="I14" s="38"/>
      <c r="J14" s="38"/>
      <c r="K14" s="40"/>
      <c r="L14" s="20"/>
    </row>
    <row r="15" spans="2:29" s="33" customFormat="1" ht="18" customHeight="1" thickBot="1" x14ac:dyDescent="0.3">
      <c r="B15" s="191" t="s">
        <v>229</v>
      </c>
      <c r="C15" s="191"/>
      <c r="D15" s="191"/>
      <c r="E15" s="191"/>
      <c r="F15" s="93">
        <f t="shared" ref="F15:K15" si="0">SUM(F7:F14)</f>
        <v>0</v>
      </c>
      <c r="G15" s="94">
        <f t="shared" si="0"/>
        <v>0</v>
      </c>
      <c r="H15" s="95">
        <f t="shared" si="0"/>
        <v>0</v>
      </c>
      <c r="I15" s="94">
        <f t="shared" si="0"/>
        <v>0</v>
      </c>
      <c r="J15" s="95">
        <f t="shared" si="0"/>
        <v>0</v>
      </c>
      <c r="K15" s="94">
        <f t="shared" si="0"/>
        <v>0</v>
      </c>
      <c r="L15" s="20"/>
    </row>
    <row r="16" spans="2:29" s="33" customFormat="1" ht="27.95" customHeight="1" x14ac:dyDescent="0.35">
      <c r="B16" s="96" t="s">
        <v>230</v>
      </c>
    </row>
    <row r="17" spans="1:28" ht="9.6" customHeight="1" x14ac:dyDescent="0.25">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row>
    <row r="18" spans="1:28" ht="15.75" x14ac:dyDescent="0.25">
      <c r="A18" s="110"/>
      <c r="B18" s="183" t="s">
        <v>180</v>
      </c>
      <c r="C18" s="183"/>
      <c r="D18" s="183"/>
      <c r="E18" s="183"/>
      <c r="F18" s="183"/>
      <c r="G18" s="183"/>
      <c r="H18" s="183"/>
      <c r="I18" s="110"/>
      <c r="J18" s="183" t="s">
        <v>181</v>
      </c>
      <c r="K18" s="183"/>
      <c r="L18" s="183"/>
      <c r="M18" s="183"/>
      <c r="N18" s="183"/>
      <c r="O18" s="183"/>
      <c r="P18" s="183"/>
      <c r="Q18" s="183"/>
      <c r="R18" s="183"/>
      <c r="S18" s="183"/>
      <c r="T18" s="110"/>
      <c r="U18" s="183" t="s">
        <v>182</v>
      </c>
      <c r="V18" s="183"/>
      <c r="W18" s="183"/>
      <c r="X18" s="183"/>
      <c r="Y18" s="183"/>
      <c r="Z18" s="183"/>
      <c r="AA18" s="183"/>
      <c r="AB18" s="110"/>
    </row>
    <row r="19" spans="1:28" x14ac:dyDescent="0.25">
      <c r="A19" s="110"/>
      <c r="B19" s="176" t="s">
        <v>178</v>
      </c>
      <c r="C19" s="176"/>
      <c r="D19" s="176"/>
      <c r="E19" s="176"/>
      <c r="F19" s="176"/>
      <c r="G19" s="176"/>
      <c r="H19" s="176"/>
      <c r="I19" s="110"/>
      <c r="J19" s="176" t="s">
        <v>178</v>
      </c>
      <c r="K19" s="176"/>
      <c r="L19" s="176"/>
      <c r="M19" s="176"/>
      <c r="N19" s="176"/>
      <c r="O19" s="176"/>
      <c r="P19" s="176"/>
      <c r="Q19" s="176"/>
      <c r="R19" s="176"/>
      <c r="S19" s="176"/>
      <c r="T19" s="110"/>
      <c r="U19" s="176" t="s">
        <v>178</v>
      </c>
      <c r="V19" s="176"/>
      <c r="W19" s="176"/>
      <c r="X19" s="176"/>
      <c r="Y19" s="176"/>
      <c r="Z19" s="176"/>
      <c r="AA19" s="176"/>
      <c r="AB19" s="110"/>
    </row>
    <row r="20" spans="1:28" ht="90" customHeight="1" x14ac:dyDescent="0.25">
      <c r="A20" s="110"/>
      <c r="B20" s="175" t="s">
        <v>183</v>
      </c>
      <c r="C20" s="175"/>
      <c r="D20" s="175"/>
      <c r="E20" s="175"/>
      <c r="F20" s="175"/>
      <c r="G20" s="175"/>
      <c r="H20" s="175"/>
      <c r="I20" s="110"/>
      <c r="J20" s="175" t="s">
        <v>184</v>
      </c>
      <c r="K20" s="175"/>
      <c r="L20" s="175"/>
      <c r="M20" s="175"/>
      <c r="N20" s="175"/>
      <c r="O20" s="175"/>
      <c r="P20" s="175"/>
      <c r="Q20" s="175"/>
      <c r="R20" s="175"/>
      <c r="S20" s="175"/>
      <c r="T20" s="110"/>
      <c r="U20" s="175" t="s">
        <v>185</v>
      </c>
      <c r="V20" s="175"/>
      <c r="W20" s="175"/>
      <c r="X20" s="175"/>
      <c r="Y20" s="175"/>
      <c r="Z20" s="175"/>
      <c r="AA20" s="175"/>
      <c r="AB20" s="110"/>
    </row>
    <row r="21" spans="1:28" x14ac:dyDescent="0.25">
      <c r="A21" s="110"/>
      <c r="B21" s="99" t="s">
        <v>186</v>
      </c>
      <c r="C21" s="98" t="s">
        <v>187</v>
      </c>
      <c r="D21" s="98" t="s">
        <v>188</v>
      </c>
      <c r="E21" s="98" t="s">
        <v>189</v>
      </c>
      <c r="F21" s="98" t="s">
        <v>190</v>
      </c>
      <c r="G21" s="98" t="s">
        <v>191</v>
      </c>
      <c r="H21" s="98" t="s">
        <v>192</v>
      </c>
      <c r="I21" s="110"/>
      <c r="J21" s="188" t="s">
        <v>186</v>
      </c>
      <c r="K21" s="188"/>
      <c r="L21" s="188"/>
      <c r="M21" s="188"/>
      <c r="N21" s="98" t="s">
        <v>187</v>
      </c>
      <c r="O21" s="98" t="s">
        <v>188</v>
      </c>
      <c r="P21" s="98" t="s">
        <v>189</v>
      </c>
      <c r="Q21" s="98" t="s">
        <v>190</v>
      </c>
      <c r="R21" s="98" t="s">
        <v>191</v>
      </c>
      <c r="S21" s="98" t="s">
        <v>192</v>
      </c>
      <c r="T21" s="110"/>
      <c r="U21" s="100" t="s">
        <v>186</v>
      </c>
      <c r="V21" s="101" t="s">
        <v>187</v>
      </c>
      <c r="W21" s="101" t="s">
        <v>188</v>
      </c>
      <c r="X21" s="101" t="s">
        <v>189</v>
      </c>
      <c r="Y21" s="101" t="s">
        <v>190</v>
      </c>
      <c r="Z21" s="101" t="s">
        <v>191</v>
      </c>
      <c r="AA21" s="101" t="s">
        <v>192</v>
      </c>
      <c r="AB21" s="110"/>
    </row>
    <row r="22" spans="1:28" x14ac:dyDescent="0.25">
      <c r="A22" s="110"/>
      <c r="B22" s="102" t="s">
        <v>193</v>
      </c>
      <c r="C22" s="102">
        <v>34</v>
      </c>
      <c r="D22" s="102">
        <v>41</v>
      </c>
      <c r="E22" s="102">
        <v>49</v>
      </c>
      <c r="F22" s="102">
        <v>57</v>
      </c>
      <c r="G22" s="102">
        <v>69</v>
      </c>
      <c r="H22" s="102">
        <v>77</v>
      </c>
      <c r="I22" s="110"/>
      <c r="J22" s="187" t="s">
        <v>193</v>
      </c>
      <c r="K22" s="187"/>
      <c r="L22" s="187"/>
      <c r="M22" s="187"/>
      <c r="N22" s="102">
        <v>34</v>
      </c>
      <c r="O22" s="102">
        <v>42</v>
      </c>
      <c r="P22" s="102">
        <v>50</v>
      </c>
      <c r="Q22" s="102">
        <v>58</v>
      </c>
      <c r="R22" s="102">
        <v>71</v>
      </c>
      <c r="S22" s="102">
        <v>79</v>
      </c>
      <c r="T22" s="110"/>
      <c r="U22" s="103" t="s">
        <v>193</v>
      </c>
      <c r="V22" s="97">
        <v>29</v>
      </c>
      <c r="W22" s="97">
        <v>35</v>
      </c>
      <c r="X22" s="97">
        <v>42</v>
      </c>
      <c r="Y22" s="97">
        <v>48</v>
      </c>
      <c r="Z22" s="97">
        <v>58</v>
      </c>
      <c r="AA22" s="97">
        <v>64</v>
      </c>
      <c r="AB22" s="110"/>
    </row>
    <row r="23" spans="1:28" x14ac:dyDescent="0.25">
      <c r="A23" s="110"/>
      <c r="B23" s="97" t="s">
        <v>194</v>
      </c>
      <c r="C23" s="97">
        <v>45</v>
      </c>
      <c r="D23" s="97">
        <v>63</v>
      </c>
      <c r="E23" s="97">
        <v>80</v>
      </c>
      <c r="F23" s="97">
        <v>98</v>
      </c>
      <c r="G23" s="97">
        <v>125</v>
      </c>
      <c r="H23" s="97">
        <v>143</v>
      </c>
      <c r="I23" s="110"/>
      <c r="J23" s="184" t="s">
        <v>194</v>
      </c>
      <c r="K23" s="184"/>
      <c r="L23" s="184"/>
      <c r="M23" s="184"/>
      <c r="N23" s="97">
        <v>45</v>
      </c>
      <c r="O23" s="97">
        <v>63</v>
      </c>
      <c r="P23" s="97">
        <v>80</v>
      </c>
      <c r="Q23" s="97">
        <v>98</v>
      </c>
      <c r="R23" s="97">
        <v>125</v>
      </c>
      <c r="S23" s="97">
        <v>145</v>
      </c>
      <c r="T23" s="110"/>
      <c r="U23" s="103" t="s">
        <v>194</v>
      </c>
      <c r="V23" s="97">
        <v>45</v>
      </c>
      <c r="W23" s="97">
        <v>63</v>
      </c>
      <c r="X23" s="97">
        <v>80</v>
      </c>
      <c r="Y23" s="97">
        <v>98</v>
      </c>
      <c r="Z23" s="97">
        <v>125</v>
      </c>
      <c r="AA23" s="97">
        <v>143</v>
      </c>
      <c r="AB23" s="110"/>
    </row>
    <row r="24" spans="1:28" x14ac:dyDescent="0.25">
      <c r="A24" s="110"/>
      <c r="B24" s="97" t="s">
        <v>195</v>
      </c>
      <c r="C24" s="97">
        <v>35</v>
      </c>
      <c r="D24" s="97">
        <v>44</v>
      </c>
      <c r="E24" s="97">
        <v>54</v>
      </c>
      <c r="F24" s="97">
        <v>63</v>
      </c>
      <c r="G24" s="97">
        <v>77</v>
      </c>
      <c r="H24" s="97">
        <v>86</v>
      </c>
      <c r="I24" s="110"/>
      <c r="J24" s="184" t="s">
        <v>195</v>
      </c>
      <c r="K24" s="184"/>
      <c r="L24" s="184"/>
      <c r="M24" s="184"/>
      <c r="N24" s="97">
        <v>40</v>
      </c>
      <c r="O24" s="97">
        <v>50</v>
      </c>
      <c r="P24" s="97">
        <v>60</v>
      </c>
      <c r="Q24" s="97">
        <v>70</v>
      </c>
      <c r="R24" s="97">
        <v>85</v>
      </c>
      <c r="S24" s="97">
        <v>95</v>
      </c>
      <c r="T24" s="110"/>
      <c r="U24" s="103" t="s">
        <v>195</v>
      </c>
      <c r="V24" s="97">
        <v>36</v>
      </c>
      <c r="W24" s="97">
        <v>46</v>
      </c>
      <c r="X24" s="97">
        <v>55</v>
      </c>
      <c r="Y24" s="97">
        <v>64</v>
      </c>
      <c r="Z24" s="97">
        <v>78</v>
      </c>
      <c r="AA24" s="97">
        <v>87</v>
      </c>
      <c r="AB24" s="110"/>
    </row>
    <row r="25" spans="1:28" x14ac:dyDescent="0.25">
      <c r="A25" s="110"/>
      <c r="B25" s="104" t="s">
        <v>196</v>
      </c>
      <c r="C25" s="104">
        <v>38</v>
      </c>
      <c r="D25" s="104">
        <v>53</v>
      </c>
      <c r="E25" s="104">
        <v>69</v>
      </c>
      <c r="F25" s="104">
        <v>85</v>
      </c>
      <c r="G25" s="104">
        <v>107</v>
      </c>
      <c r="H25" s="104">
        <v>122</v>
      </c>
      <c r="I25" s="110"/>
      <c r="J25" s="195" t="s">
        <v>196</v>
      </c>
      <c r="K25" s="195"/>
      <c r="L25" s="195"/>
      <c r="M25" s="195"/>
      <c r="N25" s="104">
        <v>38</v>
      </c>
      <c r="O25" s="104">
        <v>53</v>
      </c>
      <c r="P25" s="104">
        <v>69</v>
      </c>
      <c r="Q25" s="104">
        <v>85</v>
      </c>
      <c r="R25" s="104">
        <v>107</v>
      </c>
      <c r="S25" s="104">
        <v>122</v>
      </c>
      <c r="T25" s="110"/>
      <c r="U25" s="103" t="s">
        <v>196</v>
      </c>
      <c r="V25" s="97">
        <v>38</v>
      </c>
      <c r="W25" s="97">
        <v>53</v>
      </c>
      <c r="X25" s="97">
        <v>69</v>
      </c>
      <c r="Y25" s="97">
        <v>85</v>
      </c>
      <c r="Z25" s="97">
        <v>107</v>
      </c>
      <c r="AA25" s="97">
        <v>122</v>
      </c>
      <c r="AB25" s="110"/>
    </row>
    <row r="26" spans="1:28" x14ac:dyDescent="0.25">
      <c r="A26" s="110"/>
      <c r="B26" s="105" t="s">
        <v>174</v>
      </c>
      <c r="C26" s="105">
        <v>6</v>
      </c>
      <c r="D26" s="105">
        <v>8</v>
      </c>
      <c r="E26" s="105">
        <v>10</v>
      </c>
      <c r="F26" s="105">
        <v>12</v>
      </c>
      <c r="G26" s="105">
        <v>16</v>
      </c>
      <c r="H26" s="105">
        <v>18</v>
      </c>
      <c r="I26" s="110"/>
      <c r="J26" s="184" t="s">
        <v>174</v>
      </c>
      <c r="K26" s="184"/>
      <c r="L26" s="184"/>
      <c r="M26" s="184"/>
      <c r="N26" s="97">
        <v>7</v>
      </c>
      <c r="O26" s="97">
        <v>9</v>
      </c>
      <c r="P26" s="97">
        <v>12</v>
      </c>
      <c r="Q26" s="97">
        <v>15</v>
      </c>
      <c r="R26" s="97">
        <v>19</v>
      </c>
      <c r="S26" s="97">
        <v>21</v>
      </c>
      <c r="T26" s="110"/>
      <c r="U26" s="103" t="s">
        <v>174</v>
      </c>
      <c r="V26" s="97">
        <v>6</v>
      </c>
      <c r="W26" s="97">
        <v>9</v>
      </c>
      <c r="X26" s="97">
        <v>11</v>
      </c>
      <c r="Y26" s="97">
        <v>14</v>
      </c>
      <c r="Z26" s="97">
        <v>17</v>
      </c>
      <c r="AA26" s="97">
        <v>20</v>
      </c>
      <c r="AB26" s="110"/>
    </row>
    <row r="27" spans="1:28" x14ac:dyDescent="0.25">
      <c r="A27" s="110"/>
      <c r="B27" s="97" t="s">
        <v>197</v>
      </c>
      <c r="C27" s="97">
        <v>5</v>
      </c>
      <c r="D27" s="97">
        <v>7</v>
      </c>
      <c r="E27" s="97">
        <v>9</v>
      </c>
      <c r="F27" s="97">
        <v>11</v>
      </c>
      <c r="G27" s="97">
        <v>14</v>
      </c>
      <c r="H27" s="97">
        <v>16</v>
      </c>
      <c r="I27" s="110"/>
      <c r="J27" s="187" t="s">
        <v>197</v>
      </c>
      <c r="K27" s="187"/>
      <c r="L27" s="187"/>
      <c r="M27" s="187"/>
      <c r="N27" s="102">
        <v>5</v>
      </c>
      <c r="O27" s="102">
        <v>7</v>
      </c>
      <c r="P27" s="102">
        <v>9</v>
      </c>
      <c r="Q27" s="102">
        <v>11</v>
      </c>
      <c r="R27" s="102">
        <v>14</v>
      </c>
      <c r="S27" s="102">
        <v>16</v>
      </c>
      <c r="T27" s="110"/>
      <c r="U27" s="103" t="s">
        <v>197</v>
      </c>
      <c r="V27" s="97">
        <v>4</v>
      </c>
      <c r="W27" s="97">
        <v>6</v>
      </c>
      <c r="X27" s="97">
        <v>8</v>
      </c>
      <c r="Y27" s="97">
        <v>9</v>
      </c>
      <c r="Z27" s="97">
        <v>12</v>
      </c>
      <c r="AA27" s="97">
        <v>13</v>
      </c>
      <c r="AB27" s="110"/>
    </row>
    <row r="28" spans="1:28" x14ac:dyDescent="0.25">
      <c r="A28" s="110"/>
      <c r="B28" s="97" t="s">
        <v>198</v>
      </c>
      <c r="C28" s="97">
        <v>11</v>
      </c>
      <c r="D28" s="97">
        <v>16</v>
      </c>
      <c r="E28" s="97">
        <v>20</v>
      </c>
      <c r="F28" s="97">
        <v>25</v>
      </c>
      <c r="G28" s="97">
        <v>31</v>
      </c>
      <c r="H28" s="97">
        <v>36</v>
      </c>
      <c r="I28" s="110"/>
      <c r="J28" s="184" t="s">
        <v>198</v>
      </c>
      <c r="K28" s="184"/>
      <c r="L28" s="184"/>
      <c r="M28" s="184"/>
      <c r="N28" s="97">
        <v>11</v>
      </c>
      <c r="O28" s="97">
        <v>16</v>
      </c>
      <c r="P28" s="97">
        <v>20</v>
      </c>
      <c r="Q28" s="97">
        <v>25</v>
      </c>
      <c r="R28" s="97">
        <v>31</v>
      </c>
      <c r="S28" s="97">
        <v>36</v>
      </c>
      <c r="T28" s="110"/>
      <c r="U28" s="103" t="s">
        <v>198</v>
      </c>
      <c r="V28" s="97">
        <v>11</v>
      </c>
      <c r="W28" s="97">
        <v>16</v>
      </c>
      <c r="X28" s="97">
        <v>20</v>
      </c>
      <c r="Y28" s="97">
        <v>25</v>
      </c>
      <c r="Z28" s="97">
        <v>31</v>
      </c>
      <c r="AA28" s="97">
        <v>36</v>
      </c>
      <c r="AB28" s="110"/>
    </row>
    <row r="29" spans="1:28" x14ac:dyDescent="0.25">
      <c r="A29" s="110"/>
      <c r="B29" s="97" t="s">
        <v>199</v>
      </c>
      <c r="C29" s="97">
        <v>6</v>
      </c>
      <c r="D29" s="97">
        <v>8</v>
      </c>
      <c r="E29" s="97">
        <v>10</v>
      </c>
      <c r="F29" s="97">
        <v>12</v>
      </c>
      <c r="G29" s="97">
        <v>16</v>
      </c>
      <c r="H29" s="97">
        <v>18</v>
      </c>
      <c r="I29" s="110"/>
      <c r="J29" s="195" t="s">
        <v>199</v>
      </c>
      <c r="K29" s="195"/>
      <c r="L29" s="195"/>
      <c r="M29" s="195"/>
      <c r="N29" s="104">
        <v>6</v>
      </c>
      <c r="O29" s="104">
        <v>8</v>
      </c>
      <c r="P29" s="104">
        <v>11</v>
      </c>
      <c r="Q29" s="104">
        <v>13</v>
      </c>
      <c r="R29" s="104">
        <v>17</v>
      </c>
      <c r="S29" s="104">
        <v>19</v>
      </c>
      <c r="T29" s="110"/>
      <c r="U29" s="103" t="s">
        <v>199</v>
      </c>
      <c r="V29" s="97">
        <v>6</v>
      </c>
      <c r="W29" s="97">
        <v>8</v>
      </c>
      <c r="X29" s="97">
        <v>10</v>
      </c>
      <c r="Y29" s="97">
        <v>13</v>
      </c>
      <c r="Z29" s="97">
        <v>16</v>
      </c>
      <c r="AA29" s="97">
        <v>18</v>
      </c>
      <c r="AB29" s="110"/>
    </row>
    <row r="30" spans="1:28" x14ac:dyDescent="0.25">
      <c r="A30" s="110"/>
      <c r="B30" s="105" t="s">
        <v>200</v>
      </c>
      <c r="C30" s="105">
        <v>17</v>
      </c>
      <c r="D30" s="105">
        <v>23</v>
      </c>
      <c r="E30" s="105">
        <v>30</v>
      </c>
      <c r="F30" s="105">
        <v>36</v>
      </c>
      <c r="G30" s="105">
        <v>46</v>
      </c>
      <c r="H30" s="105">
        <v>53</v>
      </c>
      <c r="I30" s="110"/>
      <c r="J30" s="184" t="s">
        <v>200</v>
      </c>
      <c r="K30" s="184"/>
      <c r="L30" s="184"/>
      <c r="M30" s="184"/>
      <c r="N30" s="97">
        <v>18</v>
      </c>
      <c r="O30" s="97">
        <v>25</v>
      </c>
      <c r="P30" s="97">
        <v>32</v>
      </c>
      <c r="Q30" s="97">
        <v>39</v>
      </c>
      <c r="R30" s="97">
        <v>50</v>
      </c>
      <c r="S30" s="97">
        <v>57</v>
      </c>
      <c r="T30" s="110"/>
      <c r="U30" s="103" t="s">
        <v>200</v>
      </c>
      <c r="V30" s="97">
        <v>17</v>
      </c>
      <c r="W30" s="97">
        <v>24</v>
      </c>
      <c r="X30" s="97">
        <v>30</v>
      </c>
      <c r="Y30" s="97">
        <v>37</v>
      </c>
      <c r="Z30" s="97">
        <v>47</v>
      </c>
      <c r="AA30" s="97">
        <v>54</v>
      </c>
      <c r="AB30" s="110"/>
    </row>
    <row r="31" spans="1:28" x14ac:dyDescent="0.25">
      <c r="A31" s="110"/>
      <c r="B31" s="102" t="s">
        <v>201</v>
      </c>
      <c r="C31" s="102">
        <v>13</v>
      </c>
      <c r="D31" s="102">
        <v>18</v>
      </c>
      <c r="E31" s="102">
        <v>24</v>
      </c>
      <c r="F31" s="102">
        <v>29</v>
      </c>
      <c r="G31" s="102">
        <v>37</v>
      </c>
      <c r="H31" s="102">
        <v>42</v>
      </c>
      <c r="I31" s="110"/>
      <c r="J31" s="187" t="s">
        <v>201</v>
      </c>
      <c r="K31" s="187"/>
      <c r="L31" s="187"/>
      <c r="M31" s="187"/>
      <c r="N31" s="102">
        <v>13</v>
      </c>
      <c r="O31" s="102">
        <v>18</v>
      </c>
      <c r="P31" s="102">
        <v>24</v>
      </c>
      <c r="Q31" s="102">
        <v>29</v>
      </c>
      <c r="R31" s="102">
        <v>37</v>
      </c>
      <c r="S31" s="102">
        <v>42</v>
      </c>
      <c r="T31" s="110"/>
      <c r="U31" s="103" t="s">
        <v>201</v>
      </c>
      <c r="V31" s="97">
        <v>11</v>
      </c>
      <c r="W31" s="97">
        <v>15</v>
      </c>
      <c r="X31" s="97">
        <v>19</v>
      </c>
      <c r="Y31" s="97">
        <v>23</v>
      </c>
      <c r="Z31" s="97">
        <v>30</v>
      </c>
      <c r="AA31" s="97">
        <v>34</v>
      </c>
      <c r="AB31" s="110"/>
    </row>
    <row r="32" spans="1:28" x14ac:dyDescent="0.25">
      <c r="A32" s="110"/>
      <c r="B32" s="97" t="s">
        <v>202</v>
      </c>
      <c r="C32" s="97">
        <v>29</v>
      </c>
      <c r="D32" s="97">
        <v>41</v>
      </c>
      <c r="E32" s="97">
        <v>53</v>
      </c>
      <c r="F32" s="97">
        <v>64</v>
      </c>
      <c r="G32" s="97">
        <v>82</v>
      </c>
      <c r="H32" s="97">
        <v>94</v>
      </c>
      <c r="I32" s="110"/>
      <c r="J32" s="184" t="s">
        <v>202</v>
      </c>
      <c r="K32" s="184"/>
      <c r="L32" s="184"/>
      <c r="M32" s="184"/>
      <c r="N32" s="97">
        <v>29</v>
      </c>
      <c r="O32" s="97">
        <v>41</v>
      </c>
      <c r="P32" s="97">
        <v>53</v>
      </c>
      <c r="Q32" s="97">
        <v>64</v>
      </c>
      <c r="R32" s="97">
        <v>82</v>
      </c>
      <c r="S32" s="97">
        <v>94</v>
      </c>
      <c r="T32" s="110"/>
      <c r="U32" s="103" t="s">
        <v>202</v>
      </c>
      <c r="V32" s="97">
        <v>29</v>
      </c>
      <c r="W32" s="97">
        <v>41</v>
      </c>
      <c r="X32" s="97">
        <v>53</v>
      </c>
      <c r="Y32" s="97">
        <v>64</v>
      </c>
      <c r="Z32" s="97">
        <v>82</v>
      </c>
      <c r="AA32" s="97">
        <v>94</v>
      </c>
      <c r="AB32" s="110"/>
    </row>
    <row r="33" spans="1:28" x14ac:dyDescent="0.25">
      <c r="A33" s="110"/>
      <c r="B33" s="97" t="s">
        <v>203</v>
      </c>
      <c r="C33" s="97">
        <v>17</v>
      </c>
      <c r="D33" s="97">
        <v>24</v>
      </c>
      <c r="E33" s="97">
        <v>31</v>
      </c>
      <c r="F33" s="97">
        <v>38</v>
      </c>
      <c r="G33" s="97">
        <v>49</v>
      </c>
      <c r="H33" s="97">
        <v>55</v>
      </c>
      <c r="I33" s="110"/>
      <c r="J33" s="184" t="s">
        <v>203</v>
      </c>
      <c r="K33" s="184"/>
      <c r="L33" s="184"/>
      <c r="M33" s="184"/>
      <c r="N33" s="97">
        <v>19</v>
      </c>
      <c r="O33" s="97">
        <v>26</v>
      </c>
      <c r="P33" s="97">
        <v>33</v>
      </c>
      <c r="Q33" s="97">
        <v>41</v>
      </c>
      <c r="R33" s="97">
        <v>52</v>
      </c>
      <c r="S33" s="97">
        <v>60</v>
      </c>
      <c r="T33" s="110"/>
      <c r="U33" s="103" t="s">
        <v>203</v>
      </c>
      <c r="V33" s="97">
        <v>18</v>
      </c>
      <c r="W33" s="97">
        <v>25</v>
      </c>
      <c r="X33" s="97">
        <v>32</v>
      </c>
      <c r="Y33" s="97">
        <v>39</v>
      </c>
      <c r="Z33" s="97">
        <v>49</v>
      </c>
      <c r="AA33" s="97">
        <v>56</v>
      </c>
      <c r="AB33" s="110"/>
    </row>
    <row r="34" spans="1:28" x14ac:dyDescent="0.25">
      <c r="A34" s="110"/>
      <c r="B34" s="104" t="s">
        <v>204</v>
      </c>
      <c r="C34" s="104">
        <v>24</v>
      </c>
      <c r="D34" s="104">
        <v>34</v>
      </c>
      <c r="E34" s="104">
        <v>44</v>
      </c>
      <c r="F34" s="104">
        <v>53</v>
      </c>
      <c r="G34" s="104">
        <v>68</v>
      </c>
      <c r="H34" s="104">
        <v>78</v>
      </c>
      <c r="I34" s="110"/>
      <c r="J34" s="195" t="s">
        <v>204</v>
      </c>
      <c r="K34" s="195"/>
      <c r="L34" s="195"/>
      <c r="M34" s="195"/>
      <c r="N34" s="104">
        <v>24</v>
      </c>
      <c r="O34" s="104">
        <v>34</v>
      </c>
      <c r="P34" s="104">
        <v>44</v>
      </c>
      <c r="Q34" s="104">
        <v>53</v>
      </c>
      <c r="R34" s="104">
        <v>68</v>
      </c>
      <c r="S34" s="104">
        <v>78</v>
      </c>
      <c r="T34" s="110"/>
      <c r="U34" s="103" t="s">
        <v>204</v>
      </c>
      <c r="V34" s="97">
        <v>24</v>
      </c>
      <c r="W34" s="97">
        <v>34</v>
      </c>
      <c r="X34" s="97">
        <v>34</v>
      </c>
      <c r="Y34" s="97">
        <v>53</v>
      </c>
      <c r="Z34" s="97">
        <v>68</v>
      </c>
      <c r="AA34" s="97">
        <v>78</v>
      </c>
      <c r="AB34" s="110"/>
    </row>
    <row r="35" spans="1:28" x14ac:dyDescent="0.25">
      <c r="A35" s="110"/>
      <c r="B35" s="97" t="s">
        <v>173</v>
      </c>
      <c r="C35" s="97">
        <v>47</v>
      </c>
      <c r="D35" s="97">
        <v>57</v>
      </c>
      <c r="E35" s="97">
        <v>67</v>
      </c>
      <c r="F35" s="97">
        <v>77</v>
      </c>
      <c r="G35" s="97">
        <v>92</v>
      </c>
      <c r="H35" s="97">
        <v>102</v>
      </c>
      <c r="I35" s="110"/>
      <c r="J35" s="184" t="s">
        <v>173</v>
      </c>
      <c r="K35" s="184"/>
      <c r="L35" s="184"/>
      <c r="M35" s="184"/>
      <c r="N35" s="97">
        <v>55</v>
      </c>
      <c r="O35" s="97">
        <v>66</v>
      </c>
      <c r="P35" s="97">
        <v>78</v>
      </c>
      <c r="Q35" s="97">
        <v>89</v>
      </c>
      <c r="R35" s="97">
        <v>107</v>
      </c>
      <c r="S35" s="97">
        <v>119</v>
      </c>
      <c r="T35" s="110"/>
      <c r="U35" s="103" t="s">
        <v>173</v>
      </c>
      <c r="V35" s="97">
        <v>37</v>
      </c>
      <c r="W35" s="97">
        <v>45</v>
      </c>
      <c r="X35" s="97">
        <v>53</v>
      </c>
      <c r="Y35" s="97">
        <v>62</v>
      </c>
      <c r="Z35" s="97">
        <v>74</v>
      </c>
      <c r="AA35" s="97">
        <v>83</v>
      </c>
      <c r="AB35" s="110"/>
    </row>
    <row r="36" spans="1:28" x14ac:dyDescent="0.25">
      <c r="A36" s="110"/>
      <c r="B36" s="105" t="s">
        <v>175</v>
      </c>
      <c r="C36" s="105">
        <v>44</v>
      </c>
      <c r="D36" s="105">
        <v>54</v>
      </c>
      <c r="E36" s="105">
        <v>64</v>
      </c>
      <c r="F36" s="105">
        <v>74</v>
      </c>
      <c r="G36" s="105">
        <v>90</v>
      </c>
      <c r="H36" s="105">
        <v>100</v>
      </c>
      <c r="I36" s="110"/>
      <c r="J36" s="194" t="s">
        <v>175</v>
      </c>
      <c r="K36" s="194"/>
      <c r="L36" s="194"/>
      <c r="M36" s="194"/>
      <c r="N36" s="105">
        <v>37</v>
      </c>
      <c r="O36" s="105">
        <v>47</v>
      </c>
      <c r="P36" s="105">
        <v>57</v>
      </c>
      <c r="Q36" s="105">
        <v>67</v>
      </c>
      <c r="R36" s="105">
        <v>83</v>
      </c>
      <c r="S36" s="105">
        <v>93</v>
      </c>
      <c r="T36" s="110"/>
      <c r="U36" s="103" t="s">
        <v>175</v>
      </c>
      <c r="V36" s="97">
        <v>32</v>
      </c>
      <c r="W36" s="97">
        <v>39</v>
      </c>
      <c r="X36" s="97">
        <v>47</v>
      </c>
      <c r="Y36" s="97">
        <v>55</v>
      </c>
      <c r="Z36" s="97">
        <v>66</v>
      </c>
      <c r="AA36" s="97">
        <v>74</v>
      </c>
      <c r="AB36" s="110"/>
    </row>
    <row r="37" spans="1:28" x14ac:dyDescent="0.25">
      <c r="A37" s="110"/>
      <c r="B37" s="104" t="s">
        <v>176</v>
      </c>
      <c r="C37" s="104">
        <v>24</v>
      </c>
      <c r="D37" s="104">
        <v>24</v>
      </c>
      <c r="E37" s="104">
        <v>24</v>
      </c>
      <c r="F37" s="104">
        <v>24</v>
      </c>
      <c r="G37" s="104">
        <v>24</v>
      </c>
      <c r="H37" s="104">
        <v>24</v>
      </c>
      <c r="I37" s="110"/>
      <c r="J37" s="195" t="s">
        <v>176</v>
      </c>
      <c r="K37" s="195"/>
      <c r="L37" s="195"/>
      <c r="M37" s="195"/>
      <c r="N37" s="104">
        <v>29</v>
      </c>
      <c r="O37" s="104">
        <v>29</v>
      </c>
      <c r="P37" s="104">
        <v>29</v>
      </c>
      <c r="Q37" s="104">
        <v>29</v>
      </c>
      <c r="R37" s="104">
        <v>29</v>
      </c>
      <c r="S37" s="104">
        <v>29</v>
      </c>
      <c r="T37" s="110"/>
      <c r="U37" s="103" t="s">
        <v>176</v>
      </c>
      <c r="V37" s="97">
        <v>20</v>
      </c>
      <c r="W37" s="97">
        <v>20</v>
      </c>
      <c r="X37" s="97">
        <v>20</v>
      </c>
      <c r="Y37" s="97">
        <v>20</v>
      </c>
      <c r="Z37" s="97">
        <v>20</v>
      </c>
      <c r="AA37" s="97">
        <v>20</v>
      </c>
      <c r="AB37" s="110"/>
    </row>
    <row r="38" spans="1:28" ht="9.9499999999999993" customHeight="1" x14ac:dyDescent="0.25">
      <c r="A38" s="110"/>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row>
    <row r="39" spans="1:28" s="33" customFormat="1" x14ac:dyDescent="0.25">
      <c r="B39" s="17" t="s">
        <v>179</v>
      </c>
    </row>
    <row r="40" spans="1:28" s="33" customFormat="1" x14ac:dyDescent="0.25">
      <c r="B40" s="106" t="s">
        <v>255</v>
      </c>
    </row>
    <row r="41" spans="1:28" s="33" customFormat="1" x14ac:dyDescent="0.25"/>
    <row r="42" spans="1:28" s="33" customFormat="1" x14ac:dyDescent="0.25"/>
    <row r="43" spans="1:28" s="33" customFormat="1" x14ac:dyDescent="0.25"/>
    <row r="44" spans="1:28" s="33" customFormat="1" x14ac:dyDescent="0.25"/>
    <row r="45" spans="1:28" s="33" customFormat="1" x14ac:dyDescent="0.25"/>
    <row r="46" spans="1:28" s="33" customFormat="1" x14ac:dyDescent="0.25"/>
    <row r="47" spans="1:28" s="33" customFormat="1" x14ac:dyDescent="0.25"/>
    <row r="48" spans="1:28" s="33" customFormat="1" x14ac:dyDescent="0.25"/>
    <row r="49" s="33" customFormat="1" x14ac:dyDescent="0.25"/>
    <row r="50" s="33" customFormat="1" x14ac:dyDescent="0.25"/>
    <row r="51" s="33" customFormat="1" x14ac:dyDescent="0.25"/>
    <row r="52" s="33" customFormat="1" x14ac:dyDescent="0.25"/>
    <row r="53" s="33" customFormat="1" x14ac:dyDescent="0.25"/>
    <row r="54" s="33" customFormat="1" x14ac:dyDescent="0.25"/>
    <row r="55" s="33" customFormat="1" x14ac:dyDescent="0.25"/>
    <row r="56" s="33" customFormat="1" x14ac:dyDescent="0.25"/>
    <row r="57" s="33" customFormat="1" x14ac:dyDescent="0.25"/>
    <row r="58" s="33" customFormat="1" x14ac:dyDescent="0.25"/>
    <row r="59" s="33" customFormat="1" x14ac:dyDescent="0.25"/>
    <row r="60" s="33" customFormat="1" x14ac:dyDescent="0.25"/>
    <row r="61" s="33" customFormat="1" x14ac:dyDescent="0.25"/>
    <row r="62" s="33" customFormat="1" x14ac:dyDescent="0.25"/>
    <row r="63" s="33" customFormat="1" x14ac:dyDescent="0.25"/>
    <row r="64" s="33" customFormat="1" x14ac:dyDescent="0.25"/>
    <row r="65" s="33" customFormat="1" x14ac:dyDescent="0.25"/>
    <row r="66" s="33" customFormat="1" x14ac:dyDescent="0.25"/>
    <row r="67" s="33" customFormat="1" x14ac:dyDescent="0.25"/>
    <row r="68" s="33" customFormat="1" x14ac:dyDescent="0.25"/>
    <row r="69" s="33" customFormat="1" x14ac:dyDescent="0.25"/>
    <row r="70" s="33" customFormat="1" x14ac:dyDescent="0.25"/>
    <row r="71" s="33" customFormat="1" x14ac:dyDescent="0.25"/>
    <row r="72" s="33" customFormat="1" x14ac:dyDescent="0.25"/>
    <row r="73" s="33" customFormat="1" x14ac:dyDescent="0.25"/>
    <row r="74" s="33" customFormat="1" x14ac:dyDescent="0.25"/>
    <row r="75" s="33" customFormat="1" x14ac:dyDescent="0.25"/>
    <row r="76" s="33" customFormat="1" x14ac:dyDescent="0.25"/>
    <row r="77" s="33" customFormat="1" x14ac:dyDescent="0.25"/>
    <row r="78" s="33" customFormat="1" x14ac:dyDescent="0.25"/>
    <row r="79" s="33" customFormat="1" x14ac:dyDescent="0.25"/>
    <row r="80" s="33" customFormat="1" x14ac:dyDescent="0.25"/>
    <row r="81" s="33" customFormat="1" x14ac:dyDescent="0.25"/>
    <row r="82" s="33" customFormat="1" x14ac:dyDescent="0.25"/>
    <row r="83" s="33" customFormat="1" x14ac:dyDescent="0.25"/>
    <row r="84" s="33" customFormat="1" x14ac:dyDescent="0.25"/>
    <row r="85" s="33" customFormat="1" x14ac:dyDescent="0.25"/>
    <row r="86" s="33" customFormat="1" x14ac:dyDescent="0.25"/>
    <row r="87" s="33" customFormat="1" x14ac:dyDescent="0.25"/>
    <row r="88" s="33" customFormat="1" x14ac:dyDescent="0.25"/>
    <row r="89" s="33" customFormat="1" x14ac:dyDescent="0.25"/>
    <row r="90" s="33" customFormat="1" x14ac:dyDescent="0.25"/>
    <row r="91" s="33" customFormat="1" x14ac:dyDescent="0.25"/>
    <row r="92" s="33" customFormat="1" x14ac:dyDescent="0.25"/>
    <row r="93" s="33" customFormat="1" x14ac:dyDescent="0.25"/>
    <row r="94" s="33" customFormat="1" x14ac:dyDescent="0.25"/>
    <row r="95" s="33" customFormat="1" x14ac:dyDescent="0.25"/>
    <row r="96" s="33" customFormat="1" x14ac:dyDescent="0.25"/>
    <row r="97" s="33" customFormat="1" x14ac:dyDescent="0.25"/>
    <row r="98" s="33" customFormat="1" x14ac:dyDescent="0.25"/>
    <row r="99" s="33" customFormat="1" x14ac:dyDescent="0.25"/>
    <row r="100" s="33" customFormat="1" x14ac:dyDescent="0.25"/>
    <row r="101" s="33" customFormat="1" x14ac:dyDescent="0.25"/>
    <row r="102" s="33" customFormat="1" x14ac:dyDescent="0.25"/>
    <row r="103" s="33" customFormat="1" x14ac:dyDescent="0.25"/>
    <row r="104" s="33" customFormat="1" x14ac:dyDescent="0.25"/>
    <row r="105" s="33" customFormat="1" x14ac:dyDescent="0.25"/>
    <row r="106" s="33" customFormat="1" x14ac:dyDescent="0.25"/>
    <row r="107" s="33" customFormat="1" x14ac:dyDescent="0.25"/>
    <row r="108" s="33" customFormat="1" x14ac:dyDescent="0.25"/>
    <row r="109" s="33" customFormat="1" x14ac:dyDescent="0.25"/>
    <row r="110" s="33" customFormat="1" x14ac:dyDescent="0.25"/>
    <row r="111" s="33" customFormat="1" x14ac:dyDescent="0.25"/>
    <row r="112" s="33" customFormat="1" x14ac:dyDescent="0.25"/>
    <row r="113" s="33" customFormat="1" x14ac:dyDescent="0.25"/>
  </sheetData>
  <sheetProtection sheet="1" objects="1" scenarios="1"/>
  <mergeCells count="49">
    <mergeCell ref="B1:K1"/>
    <mergeCell ref="B2:K2"/>
    <mergeCell ref="I3:K3"/>
    <mergeCell ref="R4:S4"/>
    <mergeCell ref="L3:N3"/>
    <mergeCell ref="L4:N4"/>
    <mergeCell ref="I4:K4"/>
    <mergeCell ref="C3:F3"/>
    <mergeCell ref="J35:M35"/>
    <mergeCell ref="J36:M36"/>
    <mergeCell ref="J37:M37"/>
    <mergeCell ref="F5:K5"/>
    <mergeCell ref="G3:H3"/>
    <mergeCell ref="J32:M32"/>
    <mergeCell ref="J33:M33"/>
    <mergeCell ref="J34:M34"/>
    <mergeCell ref="J29:M29"/>
    <mergeCell ref="J30:M30"/>
    <mergeCell ref="J31:M31"/>
    <mergeCell ref="J23:M23"/>
    <mergeCell ref="J24:M24"/>
    <mergeCell ref="J25:M25"/>
    <mergeCell ref="J26:M26"/>
    <mergeCell ref="J27:M27"/>
    <mergeCell ref="J28:M28"/>
    <mergeCell ref="C5:D6"/>
    <mergeCell ref="J22:M22"/>
    <mergeCell ref="J21:M21"/>
    <mergeCell ref="E5:E6"/>
    <mergeCell ref="B19:H19"/>
    <mergeCell ref="J19:S19"/>
    <mergeCell ref="B20:H20"/>
    <mergeCell ref="J20:S20"/>
    <mergeCell ref="C9:D9"/>
    <mergeCell ref="B15:E15"/>
    <mergeCell ref="O5:Q5"/>
    <mergeCell ref="B5:B6"/>
    <mergeCell ref="U20:AA20"/>
    <mergeCell ref="U19:AA19"/>
    <mergeCell ref="C7:D7"/>
    <mergeCell ref="C10:D10"/>
    <mergeCell ref="C11:D11"/>
    <mergeCell ref="C12:D12"/>
    <mergeCell ref="B18:H18"/>
    <mergeCell ref="J18:S18"/>
    <mergeCell ref="U18:AA18"/>
    <mergeCell ref="C8:D8"/>
    <mergeCell ref="C13:D13"/>
    <mergeCell ref="C14:D14"/>
  </mergeCells>
  <conditionalFormatting sqref="E7:E14">
    <cfRule type="expression" dxfId="8" priority="18">
      <formula>"if+$E$6=""Owner"""</formula>
    </cfRule>
    <cfRule type="colorScale" priority="27">
      <colorScale>
        <cfvo type="min"/>
        <cfvo type="max"/>
        <color rgb="FFFF7128"/>
        <color rgb="FFFFEF9C"/>
      </colorScale>
    </cfRule>
  </conditionalFormatting>
  <conditionalFormatting sqref="F7:K7">
    <cfRule type="expression" dxfId="7" priority="8">
      <formula>$E$7="Owner"</formula>
    </cfRule>
  </conditionalFormatting>
  <conditionalFormatting sqref="F8:K8">
    <cfRule type="expression" dxfId="6" priority="7">
      <formula>$E$8="Owner"</formula>
    </cfRule>
  </conditionalFormatting>
  <conditionalFormatting sqref="F9:K9">
    <cfRule type="expression" dxfId="5" priority="6">
      <formula>$E$9="Owner"</formula>
    </cfRule>
  </conditionalFormatting>
  <conditionalFormatting sqref="F10:K10">
    <cfRule type="expression" dxfId="4" priority="5">
      <formula>$E$10="Owner"</formula>
    </cfRule>
  </conditionalFormatting>
  <conditionalFormatting sqref="F11:K11">
    <cfRule type="expression" dxfId="3" priority="4">
      <formula>$E$11="Owner"</formula>
    </cfRule>
  </conditionalFormatting>
  <conditionalFormatting sqref="F12:K12">
    <cfRule type="expression" dxfId="2" priority="3">
      <formula>$E$12="Owner"</formula>
    </cfRule>
  </conditionalFormatting>
  <conditionalFormatting sqref="F13:K13">
    <cfRule type="expression" dxfId="1" priority="2">
      <formula>$E$13="Owner"</formula>
    </cfRule>
  </conditionalFormatting>
  <conditionalFormatting sqref="F14:K14">
    <cfRule type="expression" dxfId="0" priority="1">
      <formula>$E$14="Owner"</formula>
    </cfRule>
  </conditionalFormatting>
  <dataValidations count="5">
    <dataValidation type="list" allowBlank="1" showInputMessage="1" showErrorMessage="1" sqref="C9" xr:uid="{FC7EE429-E11D-44E5-971F-60513A7E86B2}">
      <formula1>"Gas, Electric, Other"</formula1>
    </dataValidation>
    <dataValidation type="list" allowBlank="1" showInputMessage="1" showErrorMessage="1" sqref="G3:H3" xr:uid="{4A771B85-936D-447B-8893-DDC401B9E128}">
      <formula1>"Central, East, West"</formula1>
    </dataValidation>
    <dataValidation allowBlank="1" showInputMessage="1" showErrorMessage="1" sqref="F6:F7 F12 F14:F15" xr:uid="{EBD7E5F6-3D88-401D-9204-33A5BF64A855}"/>
    <dataValidation type="list" allowBlank="1" showInputMessage="1" showErrorMessage="1" sqref="E7:E14" xr:uid="{D88FDC63-8254-4DFA-9BFD-B9FAD465CAD8}">
      <formula1>"Tenant, Owner"</formula1>
    </dataValidation>
    <dataValidation type="list" allowBlank="1" showInputMessage="1" showErrorMessage="1" sqref="C7:D7 C11:D11" xr:uid="{D0B8978A-1E18-4A2D-BD4F-569F1B47FE41}">
      <formula1>"Natural Gas, Bottle Gas, Electric, Oil"</formula1>
    </dataValidation>
  </dataValidations>
  <hyperlinks>
    <hyperlink ref="B40" r:id="rId1" tooltip="https://www.kyhousing.org/Partners/Developers/Multifamily/Pages/Underwriting-Resources.aspx" xr:uid="{EE57DA45-F59A-449C-9A92-B590D71F6D4A}"/>
  </hyperlinks>
  <printOptions horizontalCentered="1"/>
  <pageMargins left="0.45" right="0.45" top="0.5" bottom="0.5" header="0.3" footer="0.3"/>
  <pageSetup scale="58" orientation="landscape" r:id="rId2"/>
  <headerFooter>
    <oddFooter>&amp;L&amp;9TC-HC Form
&amp;A&amp;R&amp;9Page &amp;P of &amp;N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D1B4A-83CA-4F2D-B73E-6F004A687844}">
  <sheetPr>
    <tabColor theme="0" tint="-4.9989318521683403E-2"/>
    <pageSetUpPr fitToPage="1"/>
  </sheetPr>
  <dimension ref="A1:BE212"/>
  <sheetViews>
    <sheetView zoomScale="130" zoomScaleNormal="130" workbookViewId="0">
      <selection activeCell="I16" sqref="I16"/>
    </sheetView>
  </sheetViews>
  <sheetFormatPr defaultColWidth="8.7109375" defaultRowHeight="15" x14ac:dyDescent="0.25"/>
  <cols>
    <col min="1" max="1" width="4.5703125" style="9" customWidth="1"/>
    <col min="2" max="2" width="20.28515625" style="3" customWidth="1"/>
    <col min="3" max="3" width="10.42578125" style="8" customWidth="1"/>
    <col min="4" max="9" width="10.42578125" style="3" customWidth="1"/>
    <col min="10" max="10" width="0.7109375" style="20" customWidth="1"/>
    <col min="11" max="11" width="21.5703125" style="8" customWidth="1"/>
    <col min="12" max="57" width="8.7109375" style="9"/>
    <col min="58" max="16384" width="8.7109375" style="3"/>
  </cols>
  <sheetData>
    <row r="1" spans="1:57" ht="25.5" customHeight="1" x14ac:dyDescent="0.3">
      <c r="B1" s="295" t="s">
        <v>329</v>
      </c>
      <c r="C1" s="295"/>
      <c r="D1" s="295"/>
      <c r="E1" s="295"/>
      <c r="F1" s="295"/>
      <c r="G1" s="295"/>
      <c r="H1" s="295"/>
      <c r="I1" s="295"/>
      <c r="J1" s="295"/>
      <c r="K1" s="295"/>
    </row>
    <row r="2" spans="1:57" s="9" customFormat="1" x14ac:dyDescent="0.25">
      <c r="B2" s="50" t="s">
        <v>145</v>
      </c>
      <c r="C2" s="130" t="s">
        <v>259</v>
      </c>
      <c r="D2" s="131"/>
      <c r="E2" s="132"/>
      <c r="F2" s="131"/>
      <c r="G2" s="131"/>
      <c r="H2" s="131"/>
      <c r="I2" s="133" t="s">
        <v>258</v>
      </c>
      <c r="J2" s="134"/>
      <c r="K2" s="135">
        <f>County</f>
        <v>0</v>
      </c>
    </row>
    <row r="3" spans="1:57" ht="1.5" customHeight="1" x14ac:dyDescent="0.25">
      <c r="C3" s="11"/>
      <c r="D3" s="10"/>
      <c r="E3" s="10"/>
      <c r="F3" s="10"/>
      <c r="G3" s="10"/>
      <c r="H3" s="10"/>
      <c r="I3" s="10"/>
      <c r="J3" s="27"/>
      <c r="K3" s="13"/>
    </row>
    <row r="4" spans="1:57" s="16" customFormat="1" ht="18.95" customHeight="1" x14ac:dyDescent="0.25">
      <c r="A4" s="15"/>
      <c r="B4" s="127" t="s">
        <v>136</v>
      </c>
      <c r="C4" s="128" t="s">
        <v>146</v>
      </c>
      <c r="D4" s="128" t="s">
        <v>147</v>
      </c>
      <c r="E4" s="128" t="s">
        <v>148</v>
      </c>
      <c r="F4" s="128" t="s">
        <v>149</v>
      </c>
      <c r="G4" s="128" t="s">
        <v>150</v>
      </c>
      <c r="H4" s="128" t="s">
        <v>151</v>
      </c>
      <c r="I4" s="128" t="s">
        <v>152</v>
      </c>
      <c r="J4" s="19"/>
      <c r="K4" s="129" t="s">
        <v>136</v>
      </c>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row>
    <row r="5" spans="1:57" x14ac:dyDescent="0.25">
      <c r="B5" s="29" t="s">
        <v>16</v>
      </c>
      <c r="C5" s="136">
        <v>799</v>
      </c>
      <c r="D5" s="136">
        <v>857</v>
      </c>
      <c r="E5" s="136">
        <v>1031</v>
      </c>
      <c r="F5" s="136">
        <v>1182</v>
      </c>
      <c r="G5" s="136">
        <v>1299</v>
      </c>
      <c r="H5" s="136">
        <v>1415</v>
      </c>
      <c r="I5" s="136">
        <v>1530</v>
      </c>
      <c r="J5" s="23"/>
      <c r="K5" s="14" t="s">
        <v>16</v>
      </c>
    </row>
    <row r="6" spans="1:57" x14ac:dyDescent="0.25">
      <c r="B6" s="29" t="s">
        <v>17</v>
      </c>
      <c r="C6" s="136">
        <v>899</v>
      </c>
      <c r="D6" s="136">
        <v>964</v>
      </c>
      <c r="E6" s="136">
        <v>1159</v>
      </c>
      <c r="F6" s="136">
        <v>1331</v>
      </c>
      <c r="G6" s="136">
        <v>1465</v>
      </c>
      <c r="H6" s="136">
        <v>1598</v>
      </c>
      <c r="I6" s="136">
        <v>1732</v>
      </c>
      <c r="J6" s="23"/>
      <c r="K6" s="14" t="s">
        <v>17</v>
      </c>
    </row>
    <row r="7" spans="1:57" x14ac:dyDescent="0.25">
      <c r="B7" s="29" t="s">
        <v>18</v>
      </c>
      <c r="C7" s="136">
        <v>1076</v>
      </c>
      <c r="D7" s="136">
        <v>1154</v>
      </c>
      <c r="E7" s="136">
        <v>1387</v>
      </c>
      <c r="F7" s="136">
        <v>1594</v>
      </c>
      <c r="G7" s="136">
        <v>1759</v>
      </c>
      <c r="H7" s="136">
        <v>1922</v>
      </c>
      <c r="I7" s="136">
        <v>2085</v>
      </c>
      <c r="J7" s="23"/>
      <c r="K7" s="14" t="s">
        <v>18</v>
      </c>
    </row>
    <row r="8" spans="1:57" x14ac:dyDescent="0.25">
      <c r="B8" s="29" t="s">
        <v>19</v>
      </c>
      <c r="C8" s="136">
        <v>986</v>
      </c>
      <c r="D8" s="136">
        <v>1058</v>
      </c>
      <c r="E8" s="136">
        <v>1272</v>
      </c>
      <c r="F8" s="136">
        <v>1461</v>
      </c>
      <c r="G8" s="136">
        <v>1610</v>
      </c>
      <c r="H8" s="136">
        <v>1758</v>
      </c>
      <c r="I8" s="136">
        <v>1907</v>
      </c>
      <c r="J8" s="23"/>
      <c r="K8" s="14" t="s">
        <v>19</v>
      </c>
    </row>
    <row r="9" spans="1:57" x14ac:dyDescent="0.25">
      <c r="B9" s="29" t="s">
        <v>20</v>
      </c>
      <c r="C9" s="136">
        <v>799</v>
      </c>
      <c r="D9" s="136">
        <v>857</v>
      </c>
      <c r="E9" s="136">
        <v>1031</v>
      </c>
      <c r="F9" s="136">
        <v>1182</v>
      </c>
      <c r="G9" s="136">
        <v>1299</v>
      </c>
      <c r="H9" s="136">
        <v>1415</v>
      </c>
      <c r="I9" s="136">
        <v>1530</v>
      </c>
      <c r="J9" s="23"/>
      <c r="K9" s="14" t="s">
        <v>20</v>
      </c>
    </row>
    <row r="10" spans="1:57" x14ac:dyDescent="0.25">
      <c r="B10" s="29" t="s">
        <v>21</v>
      </c>
      <c r="C10" s="136">
        <v>810</v>
      </c>
      <c r="D10" s="136">
        <v>869</v>
      </c>
      <c r="E10" s="136">
        <v>1046</v>
      </c>
      <c r="F10" s="136">
        <v>1199</v>
      </c>
      <c r="G10" s="136">
        <v>1318</v>
      </c>
      <c r="H10" s="136">
        <v>1436</v>
      </c>
      <c r="I10" s="136">
        <v>1553</v>
      </c>
      <c r="J10" s="23"/>
      <c r="K10" s="14" t="s">
        <v>21</v>
      </c>
    </row>
    <row r="11" spans="1:57" x14ac:dyDescent="0.25">
      <c r="B11" s="29" t="s">
        <v>22</v>
      </c>
      <c r="C11" s="136">
        <v>799</v>
      </c>
      <c r="D11" s="136">
        <v>857</v>
      </c>
      <c r="E11" s="136">
        <v>1031</v>
      </c>
      <c r="F11" s="136">
        <v>1182</v>
      </c>
      <c r="G11" s="136">
        <v>1299</v>
      </c>
      <c r="H11" s="136">
        <v>1415</v>
      </c>
      <c r="I11" s="136">
        <v>1530</v>
      </c>
      <c r="J11" s="23"/>
      <c r="K11" s="14" t="s">
        <v>22</v>
      </c>
    </row>
    <row r="12" spans="1:57" x14ac:dyDescent="0.25">
      <c r="B12" s="29" t="s">
        <v>23</v>
      </c>
      <c r="C12" s="136">
        <v>1253</v>
      </c>
      <c r="D12" s="136">
        <v>1343</v>
      </c>
      <c r="E12" s="136">
        <v>1613</v>
      </c>
      <c r="F12" s="136">
        <v>1855</v>
      </c>
      <c r="G12" s="136">
        <v>2050</v>
      </c>
      <c r="H12" s="136">
        <v>2243</v>
      </c>
      <c r="I12" s="136">
        <v>2437</v>
      </c>
      <c r="J12" s="23"/>
      <c r="K12" s="14" t="s">
        <v>23</v>
      </c>
    </row>
    <row r="13" spans="1:57" x14ac:dyDescent="0.25">
      <c r="B13" s="29" t="s">
        <v>24</v>
      </c>
      <c r="C13" s="136">
        <v>1145</v>
      </c>
      <c r="D13" s="136">
        <v>1228</v>
      </c>
      <c r="E13" s="136">
        <v>1476</v>
      </c>
      <c r="F13" s="136">
        <v>1697</v>
      </c>
      <c r="G13" s="136">
        <v>1873</v>
      </c>
      <c r="H13" s="136">
        <v>2048</v>
      </c>
      <c r="I13" s="136">
        <v>2223</v>
      </c>
      <c r="J13" s="23"/>
      <c r="K13" s="14" t="s">
        <v>24</v>
      </c>
    </row>
    <row r="14" spans="1:57" x14ac:dyDescent="0.25">
      <c r="B14" s="29" t="s">
        <v>25</v>
      </c>
      <c r="C14" s="136">
        <v>929</v>
      </c>
      <c r="D14" s="136">
        <v>996</v>
      </c>
      <c r="E14" s="136">
        <v>1197</v>
      </c>
      <c r="F14" s="136">
        <v>1374</v>
      </c>
      <c r="G14" s="136">
        <v>1514</v>
      </c>
      <c r="H14" s="136">
        <v>1651</v>
      </c>
      <c r="I14" s="136">
        <v>1789</v>
      </c>
      <c r="J14" s="23"/>
      <c r="K14" s="14" t="s">
        <v>25</v>
      </c>
    </row>
    <row r="15" spans="1:57" x14ac:dyDescent="0.25">
      <c r="B15" s="29" t="s">
        <v>26</v>
      </c>
      <c r="C15" s="136">
        <v>899</v>
      </c>
      <c r="D15" s="136">
        <v>964</v>
      </c>
      <c r="E15" s="136">
        <v>1159</v>
      </c>
      <c r="F15" s="136">
        <v>1331</v>
      </c>
      <c r="G15" s="136">
        <v>1465</v>
      </c>
      <c r="H15" s="136">
        <v>1598</v>
      </c>
      <c r="I15" s="136">
        <v>1732</v>
      </c>
      <c r="J15" s="23"/>
      <c r="K15" s="14" t="s">
        <v>26</v>
      </c>
    </row>
    <row r="16" spans="1:57" x14ac:dyDescent="0.25">
      <c r="B16" s="29" t="s">
        <v>27</v>
      </c>
      <c r="C16" s="136">
        <v>1253</v>
      </c>
      <c r="D16" s="136">
        <v>1343</v>
      </c>
      <c r="E16" s="136">
        <v>1613</v>
      </c>
      <c r="F16" s="136">
        <v>1855</v>
      </c>
      <c r="G16" s="136">
        <v>2050</v>
      </c>
      <c r="H16" s="136">
        <v>2243</v>
      </c>
      <c r="I16" s="136">
        <v>2437</v>
      </c>
      <c r="J16" s="23"/>
      <c r="K16" s="14" t="s">
        <v>27</v>
      </c>
    </row>
    <row r="17" spans="2:11" x14ac:dyDescent="0.25">
      <c r="B17" s="29" t="s">
        <v>28</v>
      </c>
      <c r="C17" s="136">
        <v>799</v>
      </c>
      <c r="D17" s="136">
        <v>857</v>
      </c>
      <c r="E17" s="136">
        <v>1031</v>
      </c>
      <c r="F17" s="136">
        <v>1182</v>
      </c>
      <c r="G17" s="136">
        <v>1299</v>
      </c>
      <c r="H17" s="136">
        <v>1415</v>
      </c>
      <c r="I17" s="136">
        <v>1530</v>
      </c>
      <c r="J17" s="23"/>
      <c r="K17" s="14" t="s">
        <v>28</v>
      </c>
    </row>
    <row r="18" spans="2:11" x14ac:dyDescent="0.25">
      <c r="B18" s="29" t="s">
        <v>29</v>
      </c>
      <c r="C18" s="136">
        <v>851</v>
      </c>
      <c r="D18" s="136">
        <v>913</v>
      </c>
      <c r="E18" s="136">
        <v>1098</v>
      </c>
      <c r="F18" s="136">
        <v>1260</v>
      </c>
      <c r="G18" s="136">
        <v>1386</v>
      </c>
      <c r="H18" s="136">
        <v>1511</v>
      </c>
      <c r="I18" s="136">
        <v>1635</v>
      </c>
      <c r="J18" s="23"/>
      <c r="K18" s="14" t="s">
        <v>29</v>
      </c>
    </row>
    <row r="19" spans="2:11" x14ac:dyDescent="0.25">
      <c r="B19" s="29" t="s">
        <v>30</v>
      </c>
      <c r="C19" s="136">
        <v>1106</v>
      </c>
      <c r="D19" s="136">
        <v>1187</v>
      </c>
      <c r="E19" s="136">
        <v>1427</v>
      </c>
      <c r="F19" s="136">
        <v>1639</v>
      </c>
      <c r="G19" s="136">
        <v>1809</v>
      </c>
      <c r="H19" s="136">
        <v>1977</v>
      </c>
      <c r="I19" s="136">
        <v>2146</v>
      </c>
      <c r="J19" s="23"/>
      <c r="K19" s="14" t="s">
        <v>30</v>
      </c>
    </row>
    <row r="20" spans="2:11" x14ac:dyDescent="0.25">
      <c r="B20" s="29" t="s">
        <v>31</v>
      </c>
      <c r="C20" s="136">
        <v>836</v>
      </c>
      <c r="D20" s="136">
        <v>898</v>
      </c>
      <c r="E20" s="136">
        <v>1079</v>
      </c>
      <c r="F20" s="136">
        <v>1238</v>
      </c>
      <c r="G20" s="136">
        <v>1361</v>
      </c>
      <c r="H20" s="136">
        <v>1483</v>
      </c>
      <c r="I20" s="136">
        <v>1606</v>
      </c>
      <c r="J20" s="23"/>
      <c r="K20" s="14" t="s">
        <v>31</v>
      </c>
    </row>
    <row r="21" spans="2:11" x14ac:dyDescent="0.25">
      <c r="B21" s="29" t="s">
        <v>32</v>
      </c>
      <c r="C21" s="136">
        <v>845</v>
      </c>
      <c r="D21" s="136">
        <v>907</v>
      </c>
      <c r="E21" s="136">
        <v>1091</v>
      </c>
      <c r="F21" s="136">
        <v>1251</v>
      </c>
      <c r="G21" s="136">
        <v>1376</v>
      </c>
      <c r="H21" s="136">
        <v>1500</v>
      </c>
      <c r="I21" s="136">
        <v>1623</v>
      </c>
      <c r="J21" s="23"/>
      <c r="K21" s="14" t="s">
        <v>32</v>
      </c>
    </row>
    <row r="22" spans="2:11" x14ac:dyDescent="0.25">
      <c r="B22" s="29" t="s">
        <v>33</v>
      </c>
      <c r="C22" s="136">
        <v>920</v>
      </c>
      <c r="D22" s="136">
        <v>987</v>
      </c>
      <c r="E22" s="136">
        <v>1186</v>
      </c>
      <c r="F22" s="136">
        <v>1361</v>
      </c>
      <c r="G22" s="136">
        <v>1499</v>
      </c>
      <c r="H22" s="136">
        <v>1636</v>
      </c>
      <c r="I22" s="136">
        <v>1772</v>
      </c>
      <c r="J22" s="23"/>
      <c r="K22" s="14" t="s">
        <v>33</v>
      </c>
    </row>
    <row r="23" spans="2:11" x14ac:dyDescent="0.25">
      <c r="B23" s="29" t="s">
        <v>34</v>
      </c>
      <c r="C23" s="136">
        <v>1253</v>
      </c>
      <c r="D23" s="136">
        <v>1343</v>
      </c>
      <c r="E23" s="136">
        <v>1613</v>
      </c>
      <c r="F23" s="136">
        <v>1855</v>
      </c>
      <c r="G23" s="136">
        <v>2050</v>
      </c>
      <c r="H23" s="136">
        <v>2243</v>
      </c>
      <c r="I23" s="136">
        <v>2437</v>
      </c>
      <c r="J23" s="23"/>
      <c r="K23" s="14" t="s">
        <v>34</v>
      </c>
    </row>
    <row r="24" spans="2:11" x14ac:dyDescent="0.25">
      <c r="B24" s="29" t="s">
        <v>35</v>
      </c>
      <c r="C24" s="136">
        <v>885</v>
      </c>
      <c r="D24" s="136">
        <v>950</v>
      </c>
      <c r="E24" s="136">
        <v>1142</v>
      </c>
      <c r="F24" s="136">
        <v>1310</v>
      </c>
      <c r="G24" s="136">
        <v>1443</v>
      </c>
      <c r="H24" s="136">
        <v>1573</v>
      </c>
      <c r="I24" s="136">
        <v>1704</v>
      </c>
      <c r="J24" s="23"/>
      <c r="K24" s="14" t="s">
        <v>35</v>
      </c>
    </row>
    <row r="25" spans="2:11" x14ac:dyDescent="0.25">
      <c r="B25" s="29" t="s">
        <v>36</v>
      </c>
      <c r="C25" s="136">
        <v>876</v>
      </c>
      <c r="D25" s="136">
        <v>940</v>
      </c>
      <c r="E25" s="136">
        <v>1129</v>
      </c>
      <c r="F25" s="136">
        <v>1296</v>
      </c>
      <c r="G25" s="136">
        <v>1426</v>
      </c>
      <c r="H25" s="136">
        <v>1556</v>
      </c>
      <c r="I25" s="136">
        <v>1684</v>
      </c>
      <c r="J25" s="23"/>
      <c r="K25" s="14" t="s">
        <v>36</v>
      </c>
    </row>
    <row r="26" spans="2:11" x14ac:dyDescent="0.25">
      <c r="B26" s="29" t="s">
        <v>37</v>
      </c>
      <c r="C26" s="136">
        <v>799</v>
      </c>
      <c r="D26" s="136">
        <v>857</v>
      </c>
      <c r="E26" s="136">
        <v>1031</v>
      </c>
      <c r="F26" s="136">
        <v>1182</v>
      </c>
      <c r="G26" s="136">
        <v>1299</v>
      </c>
      <c r="H26" s="136">
        <v>1415</v>
      </c>
      <c r="I26" s="136">
        <v>1530</v>
      </c>
      <c r="J26" s="23"/>
      <c r="K26" s="14" t="s">
        <v>37</v>
      </c>
    </row>
    <row r="27" spans="2:11" x14ac:dyDescent="0.25">
      <c r="B27" s="29" t="s">
        <v>38</v>
      </c>
      <c r="C27" s="136">
        <v>799</v>
      </c>
      <c r="D27" s="136">
        <v>857</v>
      </c>
      <c r="E27" s="136">
        <v>1031</v>
      </c>
      <c r="F27" s="136">
        <v>1182</v>
      </c>
      <c r="G27" s="136">
        <v>1299</v>
      </c>
      <c r="H27" s="136">
        <v>1415</v>
      </c>
      <c r="I27" s="136">
        <v>1530</v>
      </c>
      <c r="J27" s="23"/>
      <c r="K27" s="14" t="s">
        <v>38</v>
      </c>
    </row>
    <row r="28" spans="2:11" x14ac:dyDescent="0.25">
      <c r="B28" s="29" t="s">
        <v>39</v>
      </c>
      <c r="C28" s="136">
        <v>1048</v>
      </c>
      <c r="D28" s="136">
        <v>1124</v>
      </c>
      <c r="E28" s="136">
        <v>1351</v>
      </c>
      <c r="F28" s="136">
        <v>1551</v>
      </c>
      <c r="G28" s="136">
        <v>1711</v>
      </c>
      <c r="H28" s="136">
        <v>1869</v>
      </c>
      <c r="I28" s="136">
        <v>2027</v>
      </c>
      <c r="J28" s="23"/>
      <c r="K28" s="14" t="s">
        <v>39</v>
      </c>
    </row>
    <row r="29" spans="2:11" x14ac:dyDescent="0.25">
      <c r="B29" s="29" t="s">
        <v>40</v>
      </c>
      <c r="C29" s="136">
        <v>1145</v>
      </c>
      <c r="D29" s="136">
        <v>1228</v>
      </c>
      <c r="E29" s="136">
        <v>1476</v>
      </c>
      <c r="F29" s="136">
        <v>1697</v>
      </c>
      <c r="G29" s="136">
        <v>1873</v>
      </c>
      <c r="H29" s="136">
        <v>2048</v>
      </c>
      <c r="I29" s="136">
        <v>2223</v>
      </c>
      <c r="J29" s="23"/>
      <c r="K29" s="14" t="s">
        <v>40</v>
      </c>
    </row>
    <row r="30" spans="2:11" x14ac:dyDescent="0.25">
      <c r="B30" s="29" t="s">
        <v>41</v>
      </c>
      <c r="C30" s="136">
        <v>799</v>
      </c>
      <c r="D30" s="136">
        <v>857</v>
      </c>
      <c r="E30" s="136">
        <v>1031</v>
      </c>
      <c r="F30" s="136">
        <v>1182</v>
      </c>
      <c r="G30" s="136">
        <v>1299</v>
      </c>
      <c r="H30" s="136">
        <v>1415</v>
      </c>
      <c r="I30" s="136">
        <v>1530</v>
      </c>
      <c r="J30" s="23"/>
      <c r="K30" s="14" t="s">
        <v>41</v>
      </c>
    </row>
    <row r="31" spans="2:11" x14ac:dyDescent="0.25">
      <c r="B31" s="29" t="s">
        <v>42</v>
      </c>
      <c r="C31" s="136">
        <v>799</v>
      </c>
      <c r="D31" s="136">
        <v>857</v>
      </c>
      <c r="E31" s="136">
        <v>1031</v>
      </c>
      <c r="F31" s="136">
        <v>1182</v>
      </c>
      <c r="G31" s="136">
        <v>1299</v>
      </c>
      <c r="H31" s="136">
        <v>1415</v>
      </c>
      <c r="I31" s="136">
        <v>1530</v>
      </c>
      <c r="J31" s="23"/>
      <c r="K31" s="14" t="s">
        <v>42</v>
      </c>
    </row>
    <row r="32" spans="2:11" x14ac:dyDescent="0.25">
      <c r="B32" s="29" t="s">
        <v>43</v>
      </c>
      <c r="C32" s="136">
        <v>916</v>
      </c>
      <c r="D32" s="136">
        <v>983</v>
      </c>
      <c r="E32" s="136">
        <v>1182</v>
      </c>
      <c r="F32" s="136">
        <v>1357</v>
      </c>
      <c r="G32" s="136">
        <v>1495</v>
      </c>
      <c r="H32" s="136">
        <v>1631</v>
      </c>
      <c r="I32" s="136">
        <v>1767</v>
      </c>
      <c r="J32" s="23"/>
      <c r="K32" s="14" t="s">
        <v>43</v>
      </c>
    </row>
    <row r="33" spans="2:11" x14ac:dyDescent="0.25">
      <c r="B33" s="29" t="s">
        <v>44</v>
      </c>
      <c r="C33" s="136">
        <v>799</v>
      </c>
      <c r="D33" s="136">
        <v>857</v>
      </c>
      <c r="E33" s="136">
        <v>1031</v>
      </c>
      <c r="F33" s="136">
        <v>1182</v>
      </c>
      <c r="G33" s="136">
        <v>1299</v>
      </c>
      <c r="H33" s="136">
        <v>1415</v>
      </c>
      <c r="I33" s="136">
        <v>1530</v>
      </c>
      <c r="J33" s="23"/>
      <c r="K33" s="14" t="s">
        <v>44</v>
      </c>
    </row>
    <row r="34" spans="2:11" x14ac:dyDescent="0.25">
      <c r="B34" s="29" t="s">
        <v>45</v>
      </c>
      <c r="C34" s="136">
        <v>1028</v>
      </c>
      <c r="D34" s="136">
        <v>1103</v>
      </c>
      <c r="E34" s="136">
        <v>1326</v>
      </c>
      <c r="F34" s="136">
        <v>1522</v>
      </c>
      <c r="G34" s="136">
        <v>1679</v>
      </c>
      <c r="H34" s="136">
        <v>1834</v>
      </c>
      <c r="I34" s="136">
        <v>1989</v>
      </c>
      <c r="J34" s="23"/>
      <c r="K34" s="14" t="s">
        <v>45</v>
      </c>
    </row>
    <row r="35" spans="2:11" x14ac:dyDescent="0.25">
      <c r="B35" s="29" t="s">
        <v>46</v>
      </c>
      <c r="C35" s="136">
        <v>951</v>
      </c>
      <c r="D35" s="136">
        <v>1021</v>
      </c>
      <c r="E35" s="136">
        <v>1227</v>
      </c>
      <c r="F35" s="136">
        <v>1409</v>
      </c>
      <c r="G35" s="136">
        <v>1553</v>
      </c>
      <c r="H35" s="136">
        <v>1695</v>
      </c>
      <c r="I35" s="136">
        <v>1837</v>
      </c>
      <c r="J35" s="23"/>
      <c r="K35" s="14" t="s">
        <v>46</v>
      </c>
    </row>
    <row r="36" spans="2:11" x14ac:dyDescent="0.25">
      <c r="B36" s="29" t="s">
        <v>47</v>
      </c>
      <c r="C36" s="136">
        <v>799</v>
      </c>
      <c r="D36" s="136">
        <v>857</v>
      </c>
      <c r="E36" s="136">
        <v>1031</v>
      </c>
      <c r="F36" s="136">
        <v>1182</v>
      </c>
      <c r="G36" s="136">
        <v>1299</v>
      </c>
      <c r="H36" s="136">
        <v>1415</v>
      </c>
      <c r="I36" s="136">
        <v>1530</v>
      </c>
      <c r="J36" s="23"/>
      <c r="K36" s="14" t="s">
        <v>47</v>
      </c>
    </row>
    <row r="37" spans="2:11" x14ac:dyDescent="0.25">
      <c r="B37" s="29" t="s">
        <v>48</v>
      </c>
      <c r="C37" s="136">
        <v>799</v>
      </c>
      <c r="D37" s="136">
        <v>857</v>
      </c>
      <c r="E37" s="136">
        <v>1031</v>
      </c>
      <c r="F37" s="136">
        <v>1182</v>
      </c>
      <c r="G37" s="136">
        <v>1299</v>
      </c>
      <c r="H37" s="136">
        <v>1415</v>
      </c>
      <c r="I37" s="136">
        <v>1530</v>
      </c>
      <c r="J37" s="23"/>
      <c r="K37" s="14" t="s">
        <v>48</v>
      </c>
    </row>
    <row r="38" spans="2:11" x14ac:dyDescent="0.25">
      <c r="B38" s="29" t="s">
        <v>49</v>
      </c>
      <c r="C38" s="136">
        <v>1145</v>
      </c>
      <c r="D38" s="136">
        <v>1228</v>
      </c>
      <c r="E38" s="136">
        <v>1476</v>
      </c>
      <c r="F38" s="136">
        <v>1697</v>
      </c>
      <c r="G38" s="136">
        <v>1873</v>
      </c>
      <c r="H38" s="136">
        <v>2048</v>
      </c>
      <c r="I38" s="136">
        <v>2223</v>
      </c>
      <c r="J38" s="23"/>
      <c r="K38" s="14" t="s">
        <v>49</v>
      </c>
    </row>
    <row r="39" spans="2:11" x14ac:dyDescent="0.25">
      <c r="B39" s="29" t="s">
        <v>50</v>
      </c>
      <c r="C39" s="136">
        <v>799</v>
      </c>
      <c r="D39" s="136">
        <v>857</v>
      </c>
      <c r="E39" s="136">
        <v>1031</v>
      </c>
      <c r="F39" s="136">
        <v>1182</v>
      </c>
      <c r="G39" s="136">
        <v>1299</v>
      </c>
      <c r="H39" s="136">
        <v>1415</v>
      </c>
      <c r="I39" s="136">
        <v>1530</v>
      </c>
      <c r="J39" s="23"/>
      <c r="K39" s="14" t="s">
        <v>50</v>
      </c>
    </row>
    <row r="40" spans="2:11" x14ac:dyDescent="0.25">
      <c r="B40" s="29" t="s">
        <v>51</v>
      </c>
      <c r="C40" s="136">
        <v>799</v>
      </c>
      <c r="D40" s="136">
        <v>857</v>
      </c>
      <c r="E40" s="136">
        <v>1031</v>
      </c>
      <c r="F40" s="136">
        <v>1182</v>
      </c>
      <c r="G40" s="136">
        <v>1299</v>
      </c>
      <c r="H40" s="136">
        <v>1415</v>
      </c>
      <c r="I40" s="136">
        <v>1530</v>
      </c>
      <c r="J40" s="23"/>
      <c r="K40" s="14" t="s">
        <v>51</v>
      </c>
    </row>
    <row r="41" spans="2:11" x14ac:dyDescent="0.25">
      <c r="B41" s="29" t="s">
        <v>52</v>
      </c>
      <c r="C41" s="136">
        <v>1028</v>
      </c>
      <c r="D41" s="136">
        <v>1103</v>
      </c>
      <c r="E41" s="136">
        <v>1326</v>
      </c>
      <c r="F41" s="136">
        <v>1522</v>
      </c>
      <c r="G41" s="136">
        <v>1679</v>
      </c>
      <c r="H41" s="136">
        <v>1834</v>
      </c>
      <c r="I41" s="136">
        <v>1989</v>
      </c>
      <c r="J41" s="23"/>
      <c r="K41" s="14" t="s">
        <v>52</v>
      </c>
    </row>
    <row r="42" spans="2:11" x14ac:dyDescent="0.25">
      <c r="B42" s="29" t="s">
        <v>53</v>
      </c>
      <c r="C42" s="136">
        <v>799</v>
      </c>
      <c r="D42" s="136">
        <v>857</v>
      </c>
      <c r="E42" s="136">
        <v>1031</v>
      </c>
      <c r="F42" s="136">
        <v>1182</v>
      </c>
      <c r="G42" s="136">
        <v>1299</v>
      </c>
      <c r="H42" s="136">
        <v>1415</v>
      </c>
      <c r="I42" s="136">
        <v>1530</v>
      </c>
      <c r="J42" s="23"/>
      <c r="K42" s="14" t="s">
        <v>53</v>
      </c>
    </row>
    <row r="43" spans="2:11" x14ac:dyDescent="0.25">
      <c r="B43" s="29" t="s">
        <v>54</v>
      </c>
      <c r="C43" s="136">
        <v>1253</v>
      </c>
      <c r="D43" s="136">
        <v>1343</v>
      </c>
      <c r="E43" s="136">
        <v>1613</v>
      </c>
      <c r="F43" s="136">
        <v>1855</v>
      </c>
      <c r="G43" s="136">
        <v>2050</v>
      </c>
      <c r="H43" s="136">
        <v>2243</v>
      </c>
      <c r="I43" s="136">
        <v>2437</v>
      </c>
      <c r="J43" s="23"/>
      <c r="K43" s="14" t="s">
        <v>54</v>
      </c>
    </row>
    <row r="44" spans="2:11" x14ac:dyDescent="0.25">
      <c r="B44" s="29" t="s">
        <v>55</v>
      </c>
      <c r="C44" s="136">
        <v>848</v>
      </c>
      <c r="D44" s="136">
        <v>909</v>
      </c>
      <c r="E44" s="136">
        <v>1093</v>
      </c>
      <c r="F44" s="136">
        <v>1255</v>
      </c>
      <c r="G44" s="136">
        <v>1380</v>
      </c>
      <c r="H44" s="136">
        <v>1504</v>
      </c>
      <c r="I44" s="136">
        <v>1628</v>
      </c>
      <c r="J44" s="23"/>
      <c r="K44" s="14" t="s">
        <v>55</v>
      </c>
    </row>
    <row r="45" spans="2:11" x14ac:dyDescent="0.25">
      <c r="B45" s="29" t="s">
        <v>56</v>
      </c>
      <c r="C45" s="136">
        <v>970</v>
      </c>
      <c r="D45" s="136">
        <v>1041</v>
      </c>
      <c r="E45" s="136">
        <v>1251</v>
      </c>
      <c r="F45" s="136">
        <v>1437</v>
      </c>
      <c r="G45" s="136">
        <v>1583</v>
      </c>
      <c r="H45" s="136">
        <v>1728</v>
      </c>
      <c r="I45" s="136">
        <v>1873</v>
      </c>
      <c r="J45" s="23"/>
      <c r="K45" s="14" t="s">
        <v>56</v>
      </c>
    </row>
    <row r="46" spans="2:11" x14ac:dyDescent="0.25">
      <c r="B46" s="29" t="s">
        <v>57</v>
      </c>
      <c r="C46" s="136">
        <v>799</v>
      </c>
      <c r="D46" s="136">
        <v>857</v>
      </c>
      <c r="E46" s="136">
        <v>1031</v>
      </c>
      <c r="F46" s="136">
        <v>1182</v>
      </c>
      <c r="G46" s="136">
        <v>1299</v>
      </c>
      <c r="H46" s="136">
        <v>1415</v>
      </c>
      <c r="I46" s="136">
        <v>1530</v>
      </c>
      <c r="J46" s="23"/>
      <c r="K46" s="14" t="s">
        <v>57</v>
      </c>
    </row>
    <row r="47" spans="2:11" x14ac:dyDescent="0.25">
      <c r="B47" s="29" t="s">
        <v>58</v>
      </c>
      <c r="C47" s="136">
        <v>806</v>
      </c>
      <c r="D47" s="136">
        <v>865</v>
      </c>
      <c r="E47" s="136">
        <v>1039</v>
      </c>
      <c r="F47" s="136">
        <v>1192</v>
      </c>
      <c r="G47" s="136">
        <v>1310</v>
      </c>
      <c r="H47" s="136">
        <v>1427</v>
      </c>
      <c r="I47" s="136">
        <v>1544</v>
      </c>
      <c r="J47" s="23"/>
      <c r="K47" s="14" t="s">
        <v>58</v>
      </c>
    </row>
    <row r="48" spans="2:11" x14ac:dyDescent="0.25">
      <c r="B48" s="29" t="s">
        <v>59</v>
      </c>
      <c r="C48" s="136">
        <v>799</v>
      </c>
      <c r="D48" s="136">
        <v>857</v>
      </c>
      <c r="E48" s="136">
        <v>1031</v>
      </c>
      <c r="F48" s="136">
        <v>1182</v>
      </c>
      <c r="G48" s="136">
        <v>1299</v>
      </c>
      <c r="H48" s="136">
        <v>1415</v>
      </c>
      <c r="I48" s="136">
        <v>1530</v>
      </c>
      <c r="J48" s="23"/>
      <c r="K48" s="14" t="s">
        <v>59</v>
      </c>
    </row>
    <row r="49" spans="2:11" x14ac:dyDescent="0.25">
      <c r="B49" s="29" t="s">
        <v>60</v>
      </c>
      <c r="C49" s="136">
        <v>929</v>
      </c>
      <c r="D49" s="136">
        <v>996</v>
      </c>
      <c r="E49" s="136">
        <v>1197</v>
      </c>
      <c r="F49" s="136">
        <v>1374</v>
      </c>
      <c r="G49" s="136">
        <v>1514</v>
      </c>
      <c r="H49" s="136">
        <v>1651</v>
      </c>
      <c r="I49" s="136">
        <v>1789</v>
      </c>
      <c r="J49" s="23"/>
      <c r="K49" s="14" t="s">
        <v>60</v>
      </c>
    </row>
    <row r="50" spans="2:11" x14ac:dyDescent="0.25">
      <c r="B50" s="29" t="s">
        <v>61</v>
      </c>
      <c r="C50" s="136">
        <v>949</v>
      </c>
      <c r="D50" s="136">
        <v>1018</v>
      </c>
      <c r="E50" s="136">
        <v>1223</v>
      </c>
      <c r="F50" s="136">
        <v>1404</v>
      </c>
      <c r="G50" s="136">
        <v>1546</v>
      </c>
      <c r="H50" s="136">
        <v>1688</v>
      </c>
      <c r="I50" s="136">
        <v>1830</v>
      </c>
      <c r="J50" s="23"/>
      <c r="K50" s="14" t="s">
        <v>61</v>
      </c>
    </row>
    <row r="51" spans="2:11" x14ac:dyDescent="0.25">
      <c r="B51" s="29" t="s">
        <v>62</v>
      </c>
      <c r="C51" s="136">
        <v>984</v>
      </c>
      <c r="D51" s="136">
        <v>1056</v>
      </c>
      <c r="E51" s="136">
        <v>1268</v>
      </c>
      <c r="F51" s="136">
        <v>1457</v>
      </c>
      <c r="G51" s="136">
        <v>1606</v>
      </c>
      <c r="H51" s="136">
        <v>1754</v>
      </c>
      <c r="I51" s="136">
        <v>1901</v>
      </c>
      <c r="J51" s="23"/>
      <c r="K51" s="14" t="s">
        <v>62</v>
      </c>
    </row>
    <row r="52" spans="2:11" x14ac:dyDescent="0.25">
      <c r="B52" s="29" t="s">
        <v>63</v>
      </c>
      <c r="C52" s="136">
        <v>799</v>
      </c>
      <c r="D52" s="136">
        <v>857</v>
      </c>
      <c r="E52" s="136">
        <v>1031</v>
      </c>
      <c r="F52" s="136">
        <v>1182</v>
      </c>
      <c r="G52" s="136">
        <v>1299</v>
      </c>
      <c r="H52" s="136">
        <v>1415</v>
      </c>
      <c r="I52" s="136">
        <v>1530</v>
      </c>
      <c r="J52" s="23"/>
      <c r="K52" s="14" t="s">
        <v>63</v>
      </c>
    </row>
    <row r="53" spans="2:11" x14ac:dyDescent="0.25">
      <c r="B53" s="29" t="s">
        <v>64</v>
      </c>
      <c r="C53" s="136">
        <v>1004</v>
      </c>
      <c r="D53" s="136">
        <v>1077</v>
      </c>
      <c r="E53" s="136">
        <v>1294</v>
      </c>
      <c r="F53" s="136">
        <v>1487</v>
      </c>
      <c r="G53" s="136">
        <v>1640</v>
      </c>
      <c r="H53" s="136">
        <v>1791</v>
      </c>
      <c r="I53" s="136">
        <v>1942</v>
      </c>
      <c r="J53" s="23"/>
      <c r="K53" s="14" t="s">
        <v>64</v>
      </c>
    </row>
    <row r="54" spans="2:11" x14ac:dyDescent="0.25">
      <c r="B54" s="29" t="s">
        <v>65</v>
      </c>
      <c r="C54" s="136">
        <v>799</v>
      </c>
      <c r="D54" s="136">
        <v>857</v>
      </c>
      <c r="E54" s="136">
        <v>1031</v>
      </c>
      <c r="F54" s="136">
        <v>1182</v>
      </c>
      <c r="G54" s="136">
        <v>1299</v>
      </c>
      <c r="H54" s="136">
        <v>1415</v>
      </c>
      <c r="I54" s="136">
        <v>1530</v>
      </c>
      <c r="J54" s="23"/>
      <c r="K54" s="14" t="s">
        <v>65</v>
      </c>
    </row>
    <row r="55" spans="2:11" x14ac:dyDescent="0.25">
      <c r="B55" s="29" t="s">
        <v>66</v>
      </c>
      <c r="C55" s="136">
        <v>974</v>
      </c>
      <c r="D55" s="136">
        <v>1044</v>
      </c>
      <c r="E55" s="136">
        <v>1256</v>
      </c>
      <c r="F55" s="136">
        <v>1442</v>
      </c>
      <c r="G55" s="136">
        <v>1589</v>
      </c>
      <c r="H55" s="136">
        <v>1735</v>
      </c>
      <c r="I55" s="136">
        <v>1880</v>
      </c>
      <c r="J55" s="23"/>
      <c r="K55" s="14" t="s">
        <v>66</v>
      </c>
    </row>
    <row r="56" spans="2:11" x14ac:dyDescent="0.25">
      <c r="B56" s="29" t="s">
        <v>67</v>
      </c>
      <c r="C56" s="136">
        <v>1106</v>
      </c>
      <c r="D56" s="136">
        <v>1187</v>
      </c>
      <c r="E56" s="136">
        <v>1427</v>
      </c>
      <c r="F56" s="136">
        <v>1639</v>
      </c>
      <c r="G56" s="136">
        <v>1809</v>
      </c>
      <c r="H56" s="136">
        <v>1977</v>
      </c>
      <c r="I56" s="136">
        <v>2146</v>
      </c>
      <c r="J56" s="23"/>
      <c r="K56" s="14" t="s">
        <v>67</v>
      </c>
    </row>
    <row r="57" spans="2:11" x14ac:dyDescent="0.25">
      <c r="B57" s="29" t="s">
        <v>68</v>
      </c>
      <c r="C57" s="136">
        <v>971</v>
      </c>
      <c r="D57" s="136">
        <v>1042</v>
      </c>
      <c r="E57" s="136">
        <v>1252</v>
      </c>
      <c r="F57" s="136">
        <v>1438</v>
      </c>
      <c r="G57" s="136">
        <v>1585</v>
      </c>
      <c r="H57" s="136">
        <v>1730</v>
      </c>
      <c r="I57" s="136">
        <v>1875</v>
      </c>
      <c r="J57" s="23"/>
      <c r="K57" s="14" t="s">
        <v>68</v>
      </c>
    </row>
    <row r="58" spans="2:11" x14ac:dyDescent="0.25">
      <c r="B58" s="29" t="s">
        <v>69</v>
      </c>
      <c r="C58" s="136">
        <v>835</v>
      </c>
      <c r="D58" s="136">
        <v>896</v>
      </c>
      <c r="E58" s="136">
        <v>1077</v>
      </c>
      <c r="F58" s="136">
        <v>1235</v>
      </c>
      <c r="G58" s="136">
        <v>1359</v>
      </c>
      <c r="H58" s="136">
        <v>1481</v>
      </c>
      <c r="I58" s="136">
        <v>1602</v>
      </c>
      <c r="J58" s="23"/>
      <c r="K58" s="14" t="s">
        <v>69</v>
      </c>
    </row>
    <row r="59" spans="2:11" x14ac:dyDescent="0.25">
      <c r="B59" s="29" t="s">
        <v>70</v>
      </c>
      <c r="C59" s="136">
        <v>799</v>
      </c>
      <c r="D59" s="136">
        <v>857</v>
      </c>
      <c r="E59" s="136">
        <v>1031</v>
      </c>
      <c r="F59" s="136">
        <v>1182</v>
      </c>
      <c r="G59" s="136">
        <v>1299</v>
      </c>
      <c r="H59" s="136">
        <v>1415</v>
      </c>
      <c r="I59" s="136">
        <v>1530</v>
      </c>
      <c r="J59" s="23"/>
      <c r="K59" s="14" t="s">
        <v>70</v>
      </c>
    </row>
    <row r="60" spans="2:11" x14ac:dyDescent="0.25">
      <c r="B60" s="29" t="s">
        <v>71</v>
      </c>
      <c r="C60" s="136">
        <v>1106</v>
      </c>
      <c r="D60" s="136">
        <v>1187</v>
      </c>
      <c r="E60" s="136">
        <v>1427</v>
      </c>
      <c r="F60" s="136">
        <v>1639</v>
      </c>
      <c r="G60" s="136">
        <v>1809</v>
      </c>
      <c r="H60" s="136">
        <v>1977</v>
      </c>
      <c r="I60" s="136">
        <v>2146</v>
      </c>
      <c r="J60" s="23"/>
      <c r="K60" s="14" t="s">
        <v>71</v>
      </c>
    </row>
    <row r="61" spans="2:11" x14ac:dyDescent="0.25">
      <c r="B61" s="29" t="s">
        <v>72</v>
      </c>
      <c r="C61" s="136">
        <v>1145</v>
      </c>
      <c r="D61" s="136">
        <v>1228</v>
      </c>
      <c r="E61" s="136">
        <v>1476</v>
      </c>
      <c r="F61" s="136">
        <v>1697</v>
      </c>
      <c r="G61" s="136">
        <v>1873</v>
      </c>
      <c r="H61" s="136">
        <v>2048</v>
      </c>
      <c r="I61" s="136">
        <v>2223</v>
      </c>
      <c r="J61" s="23"/>
      <c r="K61" s="14" t="s">
        <v>72</v>
      </c>
    </row>
    <row r="62" spans="2:11" x14ac:dyDescent="0.25">
      <c r="B62" s="29" t="s">
        <v>73</v>
      </c>
      <c r="C62" s="136">
        <v>799</v>
      </c>
      <c r="D62" s="136">
        <v>857</v>
      </c>
      <c r="E62" s="136">
        <v>1031</v>
      </c>
      <c r="F62" s="136">
        <v>1182</v>
      </c>
      <c r="G62" s="136">
        <v>1299</v>
      </c>
      <c r="H62" s="136">
        <v>1415</v>
      </c>
      <c r="I62" s="136">
        <v>1530</v>
      </c>
      <c r="J62" s="23"/>
      <c r="K62" s="14" t="s">
        <v>73</v>
      </c>
    </row>
    <row r="63" spans="2:11" x14ac:dyDescent="0.25">
      <c r="B63" s="29" t="s">
        <v>74</v>
      </c>
      <c r="C63" s="136">
        <v>1253</v>
      </c>
      <c r="D63" s="136">
        <v>1343</v>
      </c>
      <c r="E63" s="136">
        <v>1613</v>
      </c>
      <c r="F63" s="136">
        <v>1855</v>
      </c>
      <c r="G63" s="136">
        <v>2050</v>
      </c>
      <c r="H63" s="136">
        <v>2243</v>
      </c>
      <c r="I63" s="136">
        <v>2437</v>
      </c>
      <c r="J63" s="23"/>
      <c r="K63" s="14" t="s">
        <v>74</v>
      </c>
    </row>
    <row r="64" spans="2:11" x14ac:dyDescent="0.25">
      <c r="B64" s="29" t="s">
        <v>75</v>
      </c>
      <c r="C64" s="136">
        <v>799</v>
      </c>
      <c r="D64" s="136">
        <v>857</v>
      </c>
      <c r="E64" s="136">
        <v>1031</v>
      </c>
      <c r="F64" s="136">
        <v>1182</v>
      </c>
      <c r="G64" s="136">
        <v>1299</v>
      </c>
      <c r="H64" s="136">
        <v>1415</v>
      </c>
      <c r="I64" s="136">
        <v>1530</v>
      </c>
      <c r="J64" s="23"/>
      <c r="K64" s="14" t="s">
        <v>75</v>
      </c>
    </row>
    <row r="65" spans="2:11" x14ac:dyDescent="0.25">
      <c r="B65" s="29" t="s">
        <v>76</v>
      </c>
      <c r="C65" s="136">
        <v>799</v>
      </c>
      <c r="D65" s="136">
        <v>857</v>
      </c>
      <c r="E65" s="136">
        <v>1031</v>
      </c>
      <c r="F65" s="136">
        <v>1182</v>
      </c>
      <c r="G65" s="136">
        <v>1299</v>
      </c>
      <c r="H65" s="136">
        <v>1415</v>
      </c>
      <c r="I65" s="136">
        <v>1530</v>
      </c>
      <c r="J65" s="23"/>
      <c r="K65" s="14" t="s">
        <v>76</v>
      </c>
    </row>
    <row r="66" spans="2:11" x14ac:dyDescent="0.25">
      <c r="B66" s="29" t="s">
        <v>77</v>
      </c>
      <c r="C66" s="136">
        <v>984</v>
      </c>
      <c r="D66" s="136">
        <v>1056</v>
      </c>
      <c r="E66" s="136">
        <v>1268</v>
      </c>
      <c r="F66" s="136">
        <v>1457</v>
      </c>
      <c r="G66" s="136">
        <v>1606</v>
      </c>
      <c r="H66" s="136">
        <v>1754</v>
      </c>
      <c r="I66" s="136">
        <v>1901</v>
      </c>
      <c r="J66" s="23"/>
      <c r="K66" s="14" t="s">
        <v>77</v>
      </c>
    </row>
    <row r="67" spans="2:11" x14ac:dyDescent="0.25">
      <c r="B67" s="29" t="s">
        <v>78</v>
      </c>
      <c r="C67" s="136">
        <v>806</v>
      </c>
      <c r="D67" s="136">
        <v>865</v>
      </c>
      <c r="E67" s="136">
        <v>1039</v>
      </c>
      <c r="F67" s="136">
        <v>1192</v>
      </c>
      <c r="G67" s="136">
        <v>1310</v>
      </c>
      <c r="H67" s="136">
        <v>1427</v>
      </c>
      <c r="I67" s="136">
        <v>1544</v>
      </c>
      <c r="J67" s="23"/>
      <c r="K67" s="14" t="s">
        <v>78</v>
      </c>
    </row>
    <row r="68" spans="2:11" x14ac:dyDescent="0.25">
      <c r="B68" s="29" t="s">
        <v>79</v>
      </c>
      <c r="C68" s="136">
        <v>799</v>
      </c>
      <c r="D68" s="136">
        <v>857</v>
      </c>
      <c r="E68" s="136">
        <v>1031</v>
      </c>
      <c r="F68" s="136">
        <v>1182</v>
      </c>
      <c r="G68" s="136">
        <v>1299</v>
      </c>
      <c r="H68" s="136">
        <v>1415</v>
      </c>
      <c r="I68" s="136">
        <v>1530</v>
      </c>
      <c r="J68" s="23"/>
      <c r="K68" s="14" t="s">
        <v>79</v>
      </c>
    </row>
    <row r="69" spans="2:11" x14ac:dyDescent="0.25">
      <c r="B69" s="29" t="s">
        <v>80</v>
      </c>
      <c r="C69" s="136">
        <v>799</v>
      </c>
      <c r="D69" s="136">
        <v>857</v>
      </c>
      <c r="E69" s="136">
        <v>1031</v>
      </c>
      <c r="F69" s="136">
        <v>1182</v>
      </c>
      <c r="G69" s="136">
        <v>1299</v>
      </c>
      <c r="H69" s="136">
        <v>1415</v>
      </c>
      <c r="I69" s="136">
        <v>1530</v>
      </c>
      <c r="J69" s="23"/>
      <c r="K69" s="14" t="s">
        <v>80</v>
      </c>
    </row>
    <row r="70" spans="2:11" x14ac:dyDescent="0.25">
      <c r="B70" s="29" t="s">
        <v>81</v>
      </c>
      <c r="C70" s="136">
        <v>799</v>
      </c>
      <c r="D70" s="136">
        <v>857</v>
      </c>
      <c r="E70" s="136">
        <v>1031</v>
      </c>
      <c r="F70" s="136">
        <v>1182</v>
      </c>
      <c r="G70" s="136">
        <v>1299</v>
      </c>
      <c r="H70" s="136">
        <v>1415</v>
      </c>
      <c r="I70" s="136">
        <v>1530</v>
      </c>
      <c r="J70" s="23"/>
      <c r="K70" s="14" t="s">
        <v>81</v>
      </c>
    </row>
    <row r="71" spans="2:11" x14ac:dyDescent="0.25">
      <c r="B71" s="29" t="s">
        <v>82</v>
      </c>
      <c r="C71" s="136">
        <v>799</v>
      </c>
      <c r="D71" s="136">
        <v>857</v>
      </c>
      <c r="E71" s="136">
        <v>1031</v>
      </c>
      <c r="F71" s="136">
        <v>1182</v>
      </c>
      <c r="G71" s="136">
        <v>1299</v>
      </c>
      <c r="H71" s="136">
        <v>1415</v>
      </c>
      <c r="I71" s="136">
        <v>1530</v>
      </c>
      <c r="J71" s="23"/>
      <c r="K71" s="14" t="s">
        <v>82</v>
      </c>
    </row>
    <row r="72" spans="2:11" x14ac:dyDescent="0.25">
      <c r="B72" s="29" t="s">
        <v>83</v>
      </c>
      <c r="C72" s="136">
        <v>799</v>
      </c>
      <c r="D72" s="136">
        <v>857</v>
      </c>
      <c r="E72" s="136">
        <v>1031</v>
      </c>
      <c r="F72" s="136">
        <v>1182</v>
      </c>
      <c r="G72" s="136">
        <v>1299</v>
      </c>
      <c r="H72" s="136">
        <v>1415</v>
      </c>
      <c r="I72" s="136">
        <v>1530</v>
      </c>
      <c r="J72" s="23"/>
      <c r="K72" s="14" t="s">
        <v>83</v>
      </c>
    </row>
    <row r="73" spans="2:11" x14ac:dyDescent="0.25">
      <c r="B73" s="29" t="s">
        <v>84</v>
      </c>
      <c r="C73" s="136">
        <v>799</v>
      </c>
      <c r="D73" s="136">
        <v>857</v>
      </c>
      <c r="E73" s="136">
        <v>1031</v>
      </c>
      <c r="F73" s="136">
        <v>1182</v>
      </c>
      <c r="G73" s="136">
        <v>1299</v>
      </c>
      <c r="H73" s="136">
        <v>1415</v>
      </c>
      <c r="I73" s="136">
        <v>1530</v>
      </c>
      <c r="J73" s="23"/>
      <c r="K73" s="14" t="s">
        <v>84</v>
      </c>
    </row>
    <row r="74" spans="2:11" x14ac:dyDescent="0.25">
      <c r="B74" s="29" t="s">
        <v>85</v>
      </c>
      <c r="C74" s="136">
        <v>906</v>
      </c>
      <c r="D74" s="136">
        <v>973</v>
      </c>
      <c r="E74" s="136">
        <v>1169</v>
      </c>
      <c r="F74" s="136">
        <v>1342</v>
      </c>
      <c r="G74" s="136">
        <v>1478</v>
      </c>
      <c r="H74" s="136">
        <v>1611</v>
      </c>
      <c r="I74" s="136">
        <v>1746</v>
      </c>
      <c r="J74" s="23"/>
      <c r="K74" s="14" t="s">
        <v>85</v>
      </c>
    </row>
    <row r="75" spans="2:11" x14ac:dyDescent="0.25">
      <c r="B75" s="29" t="s">
        <v>86</v>
      </c>
      <c r="C75" s="136">
        <v>899</v>
      </c>
      <c r="D75" s="136">
        <v>964</v>
      </c>
      <c r="E75" s="136">
        <v>1159</v>
      </c>
      <c r="F75" s="136">
        <v>1331</v>
      </c>
      <c r="G75" s="136">
        <v>1465</v>
      </c>
      <c r="H75" s="136">
        <v>1598</v>
      </c>
      <c r="I75" s="136">
        <v>1732</v>
      </c>
      <c r="J75" s="23"/>
      <c r="K75" s="14" t="s">
        <v>86</v>
      </c>
    </row>
    <row r="76" spans="2:11" x14ac:dyDescent="0.25">
      <c r="B76" s="29" t="s">
        <v>87</v>
      </c>
      <c r="C76" s="136">
        <v>1024</v>
      </c>
      <c r="D76" s="136">
        <v>1098</v>
      </c>
      <c r="E76" s="136">
        <v>1319</v>
      </c>
      <c r="F76" s="136">
        <v>1516</v>
      </c>
      <c r="G76" s="136">
        <v>1671</v>
      </c>
      <c r="H76" s="136">
        <v>1826</v>
      </c>
      <c r="I76" s="136">
        <v>1980</v>
      </c>
      <c r="J76" s="23"/>
      <c r="K76" s="14" t="s">
        <v>87</v>
      </c>
    </row>
    <row r="77" spans="2:11" x14ac:dyDescent="0.25">
      <c r="B77" s="29" t="s">
        <v>88</v>
      </c>
      <c r="C77" s="136">
        <v>1109</v>
      </c>
      <c r="D77" s="136">
        <v>1189</v>
      </c>
      <c r="E77" s="136">
        <v>1429</v>
      </c>
      <c r="F77" s="136">
        <v>1643</v>
      </c>
      <c r="G77" s="136">
        <v>1814</v>
      </c>
      <c r="H77" s="136">
        <v>1982</v>
      </c>
      <c r="I77" s="136">
        <v>2152</v>
      </c>
      <c r="J77" s="23"/>
      <c r="K77" s="14" t="s">
        <v>88</v>
      </c>
    </row>
    <row r="78" spans="2:11" x14ac:dyDescent="0.25">
      <c r="B78" s="29" t="s">
        <v>89</v>
      </c>
      <c r="C78" s="136">
        <v>799</v>
      </c>
      <c r="D78" s="136">
        <v>857</v>
      </c>
      <c r="E78" s="136">
        <v>1031</v>
      </c>
      <c r="F78" s="136">
        <v>1182</v>
      </c>
      <c r="G78" s="136">
        <v>1299</v>
      </c>
      <c r="H78" s="136">
        <v>1415</v>
      </c>
      <c r="I78" s="136">
        <v>1530</v>
      </c>
      <c r="J78" s="23"/>
      <c r="K78" s="14" t="s">
        <v>89</v>
      </c>
    </row>
    <row r="79" spans="2:11" x14ac:dyDescent="0.25">
      <c r="B79" s="29" t="s">
        <v>90</v>
      </c>
      <c r="C79" s="136">
        <v>1028</v>
      </c>
      <c r="D79" s="136">
        <v>1103</v>
      </c>
      <c r="E79" s="136">
        <v>1326</v>
      </c>
      <c r="F79" s="136">
        <v>1522</v>
      </c>
      <c r="G79" s="136">
        <v>1679</v>
      </c>
      <c r="H79" s="136">
        <v>1834</v>
      </c>
      <c r="I79" s="136">
        <v>1989</v>
      </c>
      <c r="J79" s="23"/>
      <c r="K79" s="14" t="s">
        <v>90</v>
      </c>
    </row>
    <row r="80" spans="2:11" x14ac:dyDescent="0.25">
      <c r="B80" s="29" t="s">
        <v>91</v>
      </c>
      <c r="C80" s="136">
        <v>986</v>
      </c>
      <c r="D80" s="136">
        <v>1058</v>
      </c>
      <c r="E80" s="136">
        <v>1272</v>
      </c>
      <c r="F80" s="136">
        <v>1460</v>
      </c>
      <c r="G80" s="136">
        <v>1609</v>
      </c>
      <c r="H80" s="136">
        <v>1757</v>
      </c>
      <c r="I80" s="136">
        <v>1905</v>
      </c>
      <c r="J80" s="23"/>
      <c r="K80" s="14" t="s">
        <v>91</v>
      </c>
    </row>
    <row r="81" spans="2:11" x14ac:dyDescent="0.25">
      <c r="B81" s="29" t="s">
        <v>92</v>
      </c>
      <c r="C81" s="136">
        <v>799</v>
      </c>
      <c r="D81" s="136">
        <v>857</v>
      </c>
      <c r="E81" s="136">
        <v>1031</v>
      </c>
      <c r="F81" s="136">
        <v>1182</v>
      </c>
      <c r="G81" s="136">
        <v>1299</v>
      </c>
      <c r="H81" s="136">
        <v>1415</v>
      </c>
      <c r="I81" s="136">
        <v>1530</v>
      </c>
      <c r="J81" s="23"/>
      <c r="K81" s="14" t="s">
        <v>92</v>
      </c>
    </row>
    <row r="82" spans="2:11" x14ac:dyDescent="0.25">
      <c r="B82" s="29" t="s">
        <v>93</v>
      </c>
      <c r="C82" s="136">
        <v>853</v>
      </c>
      <c r="D82" s="136">
        <v>914</v>
      </c>
      <c r="E82" s="136">
        <v>1099</v>
      </c>
      <c r="F82" s="136">
        <v>1261</v>
      </c>
      <c r="G82" s="136">
        <v>1388</v>
      </c>
      <c r="H82" s="136">
        <v>1512</v>
      </c>
      <c r="I82" s="136">
        <v>1637</v>
      </c>
      <c r="J82" s="23"/>
      <c r="K82" s="14" t="s">
        <v>93</v>
      </c>
    </row>
    <row r="83" spans="2:11" x14ac:dyDescent="0.25">
      <c r="B83" s="29" t="s">
        <v>94</v>
      </c>
      <c r="C83" s="136">
        <v>955</v>
      </c>
      <c r="D83" s="136">
        <v>1024</v>
      </c>
      <c r="E83" s="136">
        <v>1231</v>
      </c>
      <c r="F83" s="136">
        <v>1414</v>
      </c>
      <c r="G83" s="136">
        <v>1558</v>
      </c>
      <c r="H83" s="136">
        <v>1700</v>
      </c>
      <c r="I83" s="136">
        <v>1842</v>
      </c>
      <c r="J83" s="23"/>
      <c r="K83" s="14" t="s">
        <v>94</v>
      </c>
    </row>
    <row r="84" spans="2:11" x14ac:dyDescent="0.25">
      <c r="B84" s="29" t="s">
        <v>95</v>
      </c>
      <c r="C84" s="136">
        <v>799</v>
      </c>
      <c r="D84" s="136">
        <v>857</v>
      </c>
      <c r="E84" s="136">
        <v>1031</v>
      </c>
      <c r="F84" s="136">
        <v>1182</v>
      </c>
      <c r="G84" s="136">
        <v>1299</v>
      </c>
      <c r="H84" s="136">
        <v>1415</v>
      </c>
      <c r="I84" s="136">
        <v>1530</v>
      </c>
      <c r="J84" s="23"/>
      <c r="K84" s="14" t="s">
        <v>95</v>
      </c>
    </row>
    <row r="85" spans="2:11" x14ac:dyDescent="0.25">
      <c r="B85" s="29" t="s">
        <v>96</v>
      </c>
      <c r="C85" s="136">
        <v>799</v>
      </c>
      <c r="D85" s="136">
        <v>857</v>
      </c>
      <c r="E85" s="136">
        <v>1031</v>
      </c>
      <c r="F85" s="136">
        <v>1182</v>
      </c>
      <c r="G85" s="136">
        <v>1299</v>
      </c>
      <c r="H85" s="136">
        <v>1415</v>
      </c>
      <c r="I85" s="136">
        <v>1530</v>
      </c>
      <c r="J85" s="23"/>
      <c r="K85" s="14" t="s">
        <v>96</v>
      </c>
    </row>
    <row r="86" spans="2:11" x14ac:dyDescent="0.25">
      <c r="B86" s="29" t="s">
        <v>97</v>
      </c>
      <c r="C86" s="136">
        <v>1016</v>
      </c>
      <c r="D86" s="136">
        <v>1091</v>
      </c>
      <c r="E86" s="136">
        <v>1311</v>
      </c>
      <c r="F86" s="136">
        <v>1505</v>
      </c>
      <c r="G86" s="136">
        <v>1660</v>
      </c>
      <c r="H86" s="136">
        <v>1813</v>
      </c>
      <c r="I86" s="136">
        <v>1966</v>
      </c>
      <c r="J86" s="23"/>
      <c r="K86" s="14" t="s">
        <v>97</v>
      </c>
    </row>
    <row r="87" spans="2:11" x14ac:dyDescent="0.25">
      <c r="B87" s="29" t="s">
        <v>98</v>
      </c>
      <c r="C87" s="136">
        <v>799</v>
      </c>
      <c r="D87" s="136">
        <v>857</v>
      </c>
      <c r="E87" s="136">
        <v>1031</v>
      </c>
      <c r="F87" s="136">
        <v>1182</v>
      </c>
      <c r="G87" s="136">
        <v>1299</v>
      </c>
      <c r="H87" s="136">
        <v>1415</v>
      </c>
      <c r="I87" s="136">
        <v>1530</v>
      </c>
      <c r="J87" s="23"/>
      <c r="K87" s="14" t="s">
        <v>98</v>
      </c>
    </row>
    <row r="88" spans="2:11" x14ac:dyDescent="0.25">
      <c r="B88" s="29" t="s">
        <v>99</v>
      </c>
      <c r="C88" s="136">
        <v>1015</v>
      </c>
      <c r="D88" s="136">
        <v>1089</v>
      </c>
      <c r="E88" s="136">
        <v>1308</v>
      </c>
      <c r="F88" s="136">
        <v>1503</v>
      </c>
      <c r="G88" s="136">
        <v>1658</v>
      </c>
      <c r="H88" s="136">
        <v>1810</v>
      </c>
      <c r="I88" s="136">
        <v>1963</v>
      </c>
      <c r="J88" s="23"/>
      <c r="K88" s="14" t="s">
        <v>99</v>
      </c>
    </row>
    <row r="89" spans="2:11" x14ac:dyDescent="0.25">
      <c r="B89" s="29" t="s">
        <v>100</v>
      </c>
      <c r="C89" s="136">
        <v>799</v>
      </c>
      <c r="D89" s="136">
        <v>857</v>
      </c>
      <c r="E89" s="136">
        <v>1031</v>
      </c>
      <c r="F89" s="136">
        <v>1182</v>
      </c>
      <c r="G89" s="136">
        <v>1299</v>
      </c>
      <c r="H89" s="136">
        <v>1415</v>
      </c>
      <c r="I89" s="136">
        <v>1530</v>
      </c>
      <c r="J89" s="23"/>
      <c r="K89" s="14" t="s">
        <v>100</v>
      </c>
    </row>
    <row r="90" spans="2:11" x14ac:dyDescent="0.25">
      <c r="B90" s="29" t="s">
        <v>101</v>
      </c>
      <c r="C90" s="136">
        <v>799</v>
      </c>
      <c r="D90" s="136">
        <v>857</v>
      </c>
      <c r="E90" s="136">
        <v>1031</v>
      </c>
      <c r="F90" s="136">
        <v>1182</v>
      </c>
      <c r="G90" s="136">
        <v>1299</v>
      </c>
      <c r="H90" s="136">
        <v>1415</v>
      </c>
      <c r="I90" s="136">
        <v>1530</v>
      </c>
      <c r="J90" s="23"/>
      <c r="K90" s="14" t="s">
        <v>101</v>
      </c>
    </row>
    <row r="91" spans="2:11" x14ac:dyDescent="0.25">
      <c r="B91" s="29" t="s">
        <v>102</v>
      </c>
      <c r="C91" s="136">
        <v>870</v>
      </c>
      <c r="D91" s="136">
        <v>933</v>
      </c>
      <c r="E91" s="136">
        <v>1122</v>
      </c>
      <c r="F91" s="136">
        <v>1287</v>
      </c>
      <c r="G91" s="136">
        <v>1416</v>
      </c>
      <c r="H91" s="136">
        <v>1544</v>
      </c>
      <c r="I91" s="136">
        <v>1672</v>
      </c>
      <c r="J91" s="23"/>
      <c r="K91" s="14" t="s">
        <v>102</v>
      </c>
    </row>
    <row r="92" spans="2:11" x14ac:dyDescent="0.25">
      <c r="B92" s="29" t="s">
        <v>103</v>
      </c>
      <c r="C92" s="136">
        <v>799</v>
      </c>
      <c r="D92" s="136">
        <v>857</v>
      </c>
      <c r="E92" s="136">
        <v>1031</v>
      </c>
      <c r="F92" s="136">
        <v>1182</v>
      </c>
      <c r="G92" s="136">
        <v>1299</v>
      </c>
      <c r="H92" s="136">
        <v>1415</v>
      </c>
      <c r="I92" s="136">
        <v>1530</v>
      </c>
      <c r="J92" s="23"/>
      <c r="K92" s="14" t="s">
        <v>103</v>
      </c>
    </row>
    <row r="93" spans="2:11" x14ac:dyDescent="0.25">
      <c r="B93" s="29" t="s">
        <v>104</v>
      </c>
      <c r="C93" s="136">
        <v>843</v>
      </c>
      <c r="D93" s="136">
        <v>904</v>
      </c>
      <c r="E93" s="136">
        <v>1087</v>
      </c>
      <c r="F93" s="136">
        <v>1247</v>
      </c>
      <c r="G93" s="136">
        <v>1371</v>
      </c>
      <c r="H93" s="136">
        <v>1495</v>
      </c>
      <c r="I93" s="136">
        <v>1618</v>
      </c>
      <c r="J93" s="23"/>
      <c r="K93" s="14" t="s">
        <v>104</v>
      </c>
    </row>
    <row r="94" spans="2:11" x14ac:dyDescent="0.25">
      <c r="B94" s="29" t="s">
        <v>105</v>
      </c>
      <c r="C94" s="136">
        <v>976</v>
      </c>
      <c r="D94" s="136">
        <v>1048</v>
      </c>
      <c r="E94" s="136">
        <v>1259</v>
      </c>
      <c r="F94" s="136">
        <v>1446</v>
      </c>
      <c r="G94" s="136">
        <v>1594</v>
      </c>
      <c r="H94" s="136">
        <v>1740</v>
      </c>
      <c r="I94" s="136">
        <v>1886</v>
      </c>
      <c r="J94" s="23"/>
      <c r="K94" s="14" t="s">
        <v>105</v>
      </c>
    </row>
    <row r="95" spans="2:11" x14ac:dyDescent="0.25">
      <c r="B95" s="29" t="s">
        <v>106</v>
      </c>
      <c r="C95" s="136">
        <v>851</v>
      </c>
      <c r="D95" s="136">
        <v>913</v>
      </c>
      <c r="E95" s="136">
        <v>1098</v>
      </c>
      <c r="F95" s="136">
        <v>1260</v>
      </c>
      <c r="G95" s="136">
        <v>1386</v>
      </c>
      <c r="H95" s="136">
        <v>1511</v>
      </c>
      <c r="I95" s="136">
        <v>1635</v>
      </c>
      <c r="J95" s="23"/>
      <c r="K95" s="14" t="s">
        <v>106</v>
      </c>
    </row>
    <row r="96" spans="2:11" x14ac:dyDescent="0.25">
      <c r="B96" s="29" t="s">
        <v>107</v>
      </c>
      <c r="C96" s="136">
        <v>799</v>
      </c>
      <c r="D96" s="136">
        <v>857</v>
      </c>
      <c r="E96" s="136">
        <v>1031</v>
      </c>
      <c r="F96" s="136">
        <v>1182</v>
      </c>
      <c r="G96" s="136">
        <v>1299</v>
      </c>
      <c r="H96" s="136">
        <v>1415</v>
      </c>
      <c r="I96" s="136">
        <v>1530</v>
      </c>
      <c r="J96" s="23"/>
      <c r="K96" s="14" t="s">
        <v>107</v>
      </c>
    </row>
    <row r="97" spans="2:11" x14ac:dyDescent="0.25">
      <c r="B97" s="29" t="s">
        <v>108</v>
      </c>
      <c r="C97" s="136">
        <v>1106</v>
      </c>
      <c r="D97" s="136">
        <v>1187</v>
      </c>
      <c r="E97" s="136">
        <v>1427</v>
      </c>
      <c r="F97" s="136">
        <v>1639</v>
      </c>
      <c r="G97" s="136">
        <v>1809</v>
      </c>
      <c r="H97" s="136">
        <v>1977</v>
      </c>
      <c r="I97" s="136">
        <v>2146</v>
      </c>
      <c r="J97" s="23"/>
      <c r="K97" s="14" t="s">
        <v>108</v>
      </c>
    </row>
    <row r="98" spans="2:11" x14ac:dyDescent="0.25">
      <c r="B98" s="29" t="s">
        <v>109</v>
      </c>
      <c r="C98" s="136">
        <v>924</v>
      </c>
      <c r="D98" s="136">
        <v>991</v>
      </c>
      <c r="E98" s="136">
        <v>1192</v>
      </c>
      <c r="F98" s="136">
        <v>1368</v>
      </c>
      <c r="G98" s="136">
        <v>1506</v>
      </c>
      <c r="H98" s="136">
        <v>1643</v>
      </c>
      <c r="I98" s="136">
        <v>1781</v>
      </c>
      <c r="J98" s="23"/>
      <c r="K98" s="14" t="s">
        <v>109</v>
      </c>
    </row>
    <row r="99" spans="2:11" x14ac:dyDescent="0.25">
      <c r="B99" s="29" t="s">
        <v>110</v>
      </c>
      <c r="C99" s="136">
        <v>799</v>
      </c>
      <c r="D99" s="136">
        <v>857</v>
      </c>
      <c r="E99" s="136">
        <v>1031</v>
      </c>
      <c r="F99" s="136">
        <v>1182</v>
      </c>
      <c r="G99" s="136">
        <v>1299</v>
      </c>
      <c r="H99" s="136">
        <v>1415</v>
      </c>
      <c r="I99" s="136">
        <v>1530</v>
      </c>
      <c r="J99" s="23"/>
      <c r="K99" s="14" t="s">
        <v>110</v>
      </c>
    </row>
    <row r="100" spans="2:11" x14ac:dyDescent="0.25">
      <c r="B100" s="29" t="s">
        <v>111</v>
      </c>
      <c r="C100" s="136">
        <v>1253</v>
      </c>
      <c r="D100" s="136">
        <v>1343</v>
      </c>
      <c r="E100" s="136">
        <v>1613</v>
      </c>
      <c r="F100" s="136">
        <v>1855</v>
      </c>
      <c r="G100" s="136">
        <v>2050</v>
      </c>
      <c r="H100" s="136">
        <v>2243</v>
      </c>
      <c r="I100" s="136">
        <v>2437</v>
      </c>
      <c r="J100" s="23"/>
      <c r="K100" s="14" t="s">
        <v>111</v>
      </c>
    </row>
    <row r="101" spans="2:11" x14ac:dyDescent="0.25">
      <c r="B101" s="29" t="s">
        <v>112</v>
      </c>
      <c r="C101" s="136">
        <v>799</v>
      </c>
      <c r="D101" s="136">
        <v>857</v>
      </c>
      <c r="E101" s="136">
        <v>1031</v>
      </c>
      <c r="F101" s="136">
        <v>1182</v>
      </c>
      <c r="G101" s="136">
        <v>1299</v>
      </c>
      <c r="H101" s="136">
        <v>1415</v>
      </c>
      <c r="I101" s="136">
        <v>1530</v>
      </c>
      <c r="J101" s="23"/>
      <c r="K101" s="14" t="s">
        <v>112</v>
      </c>
    </row>
    <row r="102" spans="2:11" x14ac:dyDescent="0.25">
      <c r="B102" s="29" t="s">
        <v>113</v>
      </c>
      <c r="C102" s="136">
        <v>799</v>
      </c>
      <c r="D102" s="136">
        <v>857</v>
      </c>
      <c r="E102" s="136">
        <v>1031</v>
      </c>
      <c r="F102" s="136">
        <v>1182</v>
      </c>
      <c r="G102" s="136">
        <v>1299</v>
      </c>
      <c r="H102" s="136">
        <v>1415</v>
      </c>
      <c r="I102" s="136">
        <v>1530</v>
      </c>
      <c r="J102" s="23"/>
      <c r="K102" s="14" t="s">
        <v>113</v>
      </c>
    </row>
    <row r="103" spans="2:11" x14ac:dyDescent="0.25">
      <c r="B103" s="29" t="s">
        <v>114</v>
      </c>
      <c r="C103" s="136">
        <v>854</v>
      </c>
      <c r="D103" s="136">
        <v>916</v>
      </c>
      <c r="E103" s="136">
        <v>1102</v>
      </c>
      <c r="F103" s="136">
        <v>1264</v>
      </c>
      <c r="G103" s="136">
        <v>1390</v>
      </c>
      <c r="H103" s="136">
        <v>1516</v>
      </c>
      <c r="I103" s="136">
        <v>1641</v>
      </c>
      <c r="J103" s="23"/>
      <c r="K103" s="14" t="s">
        <v>114</v>
      </c>
    </row>
    <row r="104" spans="2:11" x14ac:dyDescent="0.25">
      <c r="B104" s="29" t="s">
        <v>115</v>
      </c>
      <c r="C104" s="136">
        <v>838</v>
      </c>
      <c r="D104" s="136">
        <v>899</v>
      </c>
      <c r="E104" s="136">
        <v>1081</v>
      </c>
      <c r="F104" s="136">
        <v>1239</v>
      </c>
      <c r="G104" s="136">
        <v>1363</v>
      </c>
      <c r="H104" s="136">
        <v>1485</v>
      </c>
      <c r="I104" s="136">
        <v>1607</v>
      </c>
      <c r="J104" s="23"/>
      <c r="K104" s="14" t="s">
        <v>115</v>
      </c>
    </row>
    <row r="105" spans="2:11" x14ac:dyDescent="0.25">
      <c r="B105" s="29" t="s">
        <v>116</v>
      </c>
      <c r="C105" s="136">
        <v>799</v>
      </c>
      <c r="D105" s="136">
        <v>857</v>
      </c>
      <c r="E105" s="136">
        <v>1031</v>
      </c>
      <c r="F105" s="136">
        <v>1182</v>
      </c>
      <c r="G105" s="136">
        <v>1299</v>
      </c>
      <c r="H105" s="136">
        <v>1415</v>
      </c>
      <c r="I105" s="136">
        <v>1530</v>
      </c>
      <c r="J105" s="23"/>
      <c r="K105" s="14" t="s">
        <v>116</v>
      </c>
    </row>
    <row r="106" spans="2:11" x14ac:dyDescent="0.25">
      <c r="B106" s="29" t="s">
        <v>117</v>
      </c>
      <c r="C106" s="136">
        <v>799</v>
      </c>
      <c r="D106" s="136">
        <v>857</v>
      </c>
      <c r="E106" s="136">
        <v>1031</v>
      </c>
      <c r="F106" s="136">
        <v>1182</v>
      </c>
      <c r="G106" s="136">
        <v>1299</v>
      </c>
      <c r="H106" s="136">
        <v>1415</v>
      </c>
      <c r="I106" s="136">
        <v>1530</v>
      </c>
      <c r="J106" s="23"/>
      <c r="K106" s="14" t="s">
        <v>117</v>
      </c>
    </row>
    <row r="107" spans="2:11" x14ac:dyDescent="0.25">
      <c r="B107" s="29" t="s">
        <v>118</v>
      </c>
      <c r="C107" s="136">
        <v>853</v>
      </c>
      <c r="D107" s="136">
        <v>914</v>
      </c>
      <c r="E107" s="136">
        <v>1099</v>
      </c>
      <c r="F107" s="136">
        <v>1261</v>
      </c>
      <c r="G107" s="136">
        <v>1388</v>
      </c>
      <c r="H107" s="136">
        <v>1512</v>
      </c>
      <c r="I107" s="136">
        <v>1637</v>
      </c>
      <c r="J107" s="23"/>
      <c r="K107" s="14" t="s">
        <v>118</v>
      </c>
    </row>
    <row r="108" spans="2:11" x14ac:dyDescent="0.25">
      <c r="B108" s="29" t="s">
        <v>119</v>
      </c>
      <c r="C108" s="136">
        <v>803</v>
      </c>
      <c r="D108" s="136">
        <v>861</v>
      </c>
      <c r="E108" s="136">
        <v>1036</v>
      </c>
      <c r="F108" s="136">
        <v>1189</v>
      </c>
      <c r="G108" s="136">
        <v>1306</v>
      </c>
      <c r="H108" s="136">
        <v>1422</v>
      </c>
      <c r="I108" s="136">
        <v>1539</v>
      </c>
      <c r="J108" s="23"/>
      <c r="K108" s="14" t="s">
        <v>119</v>
      </c>
    </row>
    <row r="109" spans="2:11" x14ac:dyDescent="0.25">
      <c r="B109" s="29" t="s">
        <v>120</v>
      </c>
      <c r="C109" s="136">
        <v>1145</v>
      </c>
      <c r="D109" s="136">
        <v>1228</v>
      </c>
      <c r="E109" s="136">
        <v>1476</v>
      </c>
      <c r="F109" s="136">
        <v>1697</v>
      </c>
      <c r="G109" s="136">
        <v>1873</v>
      </c>
      <c r="H109" s="136">
        <v>2048</v>
      </c>
      <c r="I109" s="136">
        <v>2223</v>
      </c>
      <c r="J109" s="23"/>
      <c r="K109" s="14" t="s">
        <v>120</v>
      </c>
    </row>
    <row r="110" spans="2:11" x14ac:dyDescent="0.25">
      <c r="B110" s="29" t="s">
        <v>121</v>
      </c>
      <c r="C110" s="136">
        <v>1184</v>
      </c>
      <c r="D110" s="136">
        <v>1269</v>
      </c>
      <c r="E110" s="136">
        <v>1526</v>
      </c>
      <c r="F110" s="136">
        <v>1754</v>
      </c>
      <c r="G110" s="136">
        <v>1936</v>
      </c>
      <c r="H110" s="136">
        <v>2118</v>
      </c>
      <c r="I110" s="136">
        <v>2300</v>
      </c>
      <c r="J110" s="23"/>
      <c r="K110" s="14" t="s">
        <v>121</v>
      </c>
    </row>
    <row r="111" spans="2:11" x14ac:dyDescent="0.25">
      <c r="B111" s="29" t="s">
        <v>122</v>
      </c>
      <c r="C111" s="136">
        <v>874</v>
      </c>
      <c r="D111" s="136">
        <v>938</v>
      </c>
      <c r="E111" s="136">
        <v>1127</v>
      </c>
      <c r="F111" s="136">
        <v>1294</v>
      </c>
      <c r="G111" s="136">
        <v>1424</v>
      </c>
      <c r="H111" s="136">
        <v>1552</v>
      </c>
      <c r="I111" s="136">
        <v>1681</v>
      </c>
      <c r="J111" s="23"/>
      <c r="K111" s="14" t="s">
        <v>122</v>
      </c>
    </row>
    <row r="112" spans="2:11" x14ac:dyDescent="0.25">
      <c r="B112" s="29" t="s">
        <v>123</v>
      </c>
      <c r="C112" s="136">
        <v>1106</v>
      </c>
      <c r="D112" s="136">
        <v>1187</v>
      </c>
      <c r="E112" s="136">
        <v>1427</v>
      </c>
      <c r="F112" s="136">
        <v>1639</v>
      </c>
      <c r="G112" s="136">
        <v>1809</v>
      </c>
      <c r="H112" s="136">
        <v>1977</v>
      </c>
      <c r="I112" s="136">
        <v>2146</v>
      </c>
      <c r="J112" s="23"/>
      <c r="K112" s="14" t="s">
        <v>123</v>
      </c>
    </row>
    <row r="113" spans="1:57" x14ac:dyDescent="0.25">
      <c r="B113" s="29" t="s">
        <v>124</v>
      </c>
      <c r="C113" s="136">
        <v>945</v>
      </c>
      <c r="D113" s="136">
        <v>1014</v>
      </c>
      <c r="E113" s="136">
        <v>1218</v>
      </c>
      <c r="F113" s="136">
        <v>1399</v>
      </c>
      <c r="G113" s="136">
        <v>1541</v>
      </c>
      <c r="H113" s="136">
        <v>1682</v>
      </c>
      <c r="I113" s="136">
        <v>1823</v>
      </c>
      <c r="J113" s="23"/>
      <c r="K113" s="14" t="s">
        <v>124</v>
      </c>
    </row>
    <row r="114" spans="1:57" x14ac:dyDescent="0.25">
      <c r="B114" s="29" t="s">
        <v>125</v>
      </c>
      <c r="C114" s="136">
        <v>855</v>
      </c>
      <c r="D114" s="136">
        <v>918</v>
      </c>
      <c r="E114" s="136">
        <v>1103</v>
      </c>
      <c r="F114" s="136">
        <v>1266</v>
      </c>
      <c r="G114" s="136">
        <v>1393</v>
      </c>
      <c r="H114" s="136">
        <v>1518</v>
      </c>
      <c r="I114" s="136">
        <v>1644</v>
      </c>
      <c r="J114" s="23"/>
      <c r="K114" s="14" t="s">
        <v>125</v>
      </c>
    </row>
    <row r="115" spans="1:57" x14ac:dyDescent="0.25">
      <c r="B115" s="29" t="s">
        <v>126</v>
      </c>
      <c r="C115" s="136">
        <v>1048</v>
      </c>
      <c r="D115" s="136">
        <v>1124</v>
      </c>
      <c r="E115" s="136">
        <v>1351</v>
      </c>
      <c r="F115" s="136">
        <v>1551</v>
      </c>
      <c r="G115" s="136">
        <v>1711</v>
      </c>
      <c r="H115" s="136">
        <v>1869</v>
      </c>
      <c r="I115" s="136">
        <v>2027</v>
      </c>
      <c r="J115" s="23"/>
      <c r="K115" s="14" t="s">
        <v>126</v>
      </c>
    </row>
    <row r="116" spans="1:57" x14ac:dyDescent="0.25">
      <c r="B116" s="29" t="s">
        <v>127</v>
      </c>
      <c r="C116" s="136">
        <v>964</v>
      </c>
      <c r="D116" s="136">
        <v>1034</v>
      </c>
      <c r="E116" s="136">
        <v>1242</v>
      </c>
      <c r="F116" s="136">
        <v>1426</v>
      </c>
      <c r="G116" s="136">
        <v>1571</v>
      </c>
      <c r="H116" s="136">
        <v>1716</v>
      </c>
      <c r="I116" s="136">
        <v>1859</v>
      </c>
      <c r="J116" s="23"/>
      <c r="K116" s="14" t="s">
        <v>127</v>
      </c>
    </row>
    <row r="117" spans="1:57" x14ac:dyDescent="0.25">
      <c r="B117" s="29" t="s">
        <v>128</v>
      </c>
      <c r="C117" s="136">
        <v>853</v>
      </c>
      <c r="D117" s="136">
        <v>914</v>
      </c>
      <c r="E117" s="136">
        <v>1099</v>
      </c>
      <c r="F117" s="136">
        <v>1261</v>
      </c>
      <c r="G117" s="136">
        <v>1388</v>
      </c>
      <c r="H117" s="136">
        <v>1512</v>
      </c>
      <c r="I117" s="136">
        <v>1637</v>
      </c>
      <c r="J117" s="23"/>
      <c r="K117" s="14" t="s">
        <v>128</v>
      </c>
    </row>
    <row r="118" spans="1:57" x14ac:dyDescent="0.25">
      <c r="B118" s="29" t="s">
        <v>129</v>
      </c>
      <c r="C118" s="136">
        <v>951</v>
      </c>
      <c r="D118" s="136">
        <v>1021</v>
      </c>
      <c r="E118" s="136">
        <v>1227</v>
      </c>
      <c r="F118" s="136">
        <v>1409</v>
      </c>
      <c r="G118" s="136">
        <v>1553</v>
      </c>
      <c r="H118" s="136">
        <v>1695</v>
      </c>
      <c r="I118" s="136">
        <v>1837</v>
      </c>
      <c r="J118" s="23"/>
      <c r="K118" s="14" t="s">
        <v>129</v>
      </c>
    </row>
    <row r="119" spans="1:57" x14ac:dyDescent="0.25">
      <c r="B119" s="29" t="s">
        <v>130</v>
      </c>
      <c r="C119" s="136">
        <v>993</v>
      </c>
      <c r="D119" s="136">
        <v>1065</v>
      </c>
      <c r="E119" s="136">
        <v>1281</v>
      </c>
      <c r="F119" s="136">
        <v>1470</v>
      </c>
      <c r="G119" s="136">
        <v>1621</v>
      </c>
      <c r="H119" s="136">
        <v>1770</v>
      </c>
      <c r="I119" s="136">
        <v>1919</v>
      </c>
      <c r="J119" s="23"/>
      <c r="K119" s="14" t="s">
        <v>130</v>
      </c>
    </row>
    <row r="120" spans="1:57" x14ac:dyDescent="0.25">
      <c r="B120" s="29" t="s">
        <v>131</v>
      </c>
      <c r="C120" s="136">
        <v>799</v>
      </c>
      <c r="D120" s="136">
        <v>857</v>
      </c>
      <c r="E120" s="136">
        <v>1031</v>
      </c>
      <c r="F120" s="136">
        <v>1182</v>
      </c>
      <c r="G120" s="136">
        <v>1299</v>
      </c>
      <c r="H120" s="136">
        <v>1415</v>
      </c>
      <c r="I120" s="136">
        <v>1530</v>
      </c>
      <c r="J120" s="23"/>
      <c r="K120" s="14" t="s">
        <v>131</v>
      </c>
    </row>
    <row r="121" spans="1:57" x14ac:dyDescent="0.25">
      <c r="B121" s="29" t="s">
        <v>132</v>
      </c>
      <c r="C121" s="136">
        <v>811</v>
      </c>
      <c r="D121" s="136">
        <v>871</v>
      </c>
      <c r="E121" s="136">
        <v>1047</v>
      </c>
      <c r="F121" s="136">
        <v>1201</v>
      </c>
      <c r="G121" s="136">
        <v>1320</v>
      </c>
      <c r="H121" s="136">
        <v>1438</v>
      </c>
      <c r="I121" s="136">
        <v>1557</v>
      </c>
      <c r="J121" s="23"/>
      <c r="K121" s="14" t="s">
        <v>132</v>
      </c>
    </row>
    <row r="122" spans="1:57" x14ac:dyDescent="0.25">
      <c r="B122" s="29" t="s">
        <v>133</v>
      </c>
      <c r="C122" s="136">
        <v>799</v>
      </c>
      <c r="D122" s="136">
        <v>857</v>
      </c>
      <c r="E122" s="136">
        <v>1031</v>
      </c>
      <c r="F122" s="136">
        <v>1182</v>
      </c>
      <c r="G122" s="136">
        <v>1299</v>
      </c>
      <c r="H122" s="136">
        <v>1415</v>
      </c>
      <c r="I122" s="136">
        <v>1530</v>
      </c>
      <c r="J122" s="23"/>
      <c r="K122" s="14" t="s">
        <v>133</v>
      </c>
    </row>
    <row r="123" spans="1:57" x14ac:dyDescent="0.25">
      <c r="B123" s="29" t="s">
        <v>134</v>
      </c>
      <c r="C123" s="136">
        <v>799</v>
      </c>
      <c r="D123" s="136">
        <v>857</v>
      </c>
      <c r="E123" s="136">
        <v>1031</v>
      </c>
      <c r="F123" s="136">
        <v>1182</v>
      </c>
      <c r="G123" s="136">
        <v>1299</v>
      </c>
      <c r="H123" s="136">
        <v>1415</v>
      </c>
      <c r="I123" s="136">
        <v>1530</v>
      </c>
      <c r="J123" s="23"/>
      <c r="K123" s="14" t="s">
        <v>134</v>
      </c>
    </row>
    <row r="124" spans="1:57" x14ac:dyDescent="0.25">
      <c r="B124" s="29" t="s">
        <v>135</v>
      </c>
      <c r="C124" s="136">
        <v>1145</v>
      </c>
      <c r="D124" s="136">
        <v>1228</v>
      </c>
      <c r="E124" s="136">
        <v>1476</v>
      </c>
      <c r="F124" s="136">
        <v>1697</v>
      </c>
      <c r="G124" s="136">
        <v>1873</v>
      </c>
      <c r="H124" s="136">
        <v>2048</v>
      </c>
      <c r="I124" s="136">
        <v>2223</v>
      </c>
      <c r="J124" s="23"/>
      <c r="K124" s="14" t="s">
        <v>135</v>
      </c>
    </row>
    <row r="125" spans="1:57" s="16" customFormat="1" ht="18.95" customHeight="1" x14ac:dyDescent="0.25">
      <c r="A125" s="15"/>
      <c r="B125" s="127" t="s">
        <v>136</v>
      </c>
      <c r="C125" s="128" t="s">
        <v>146</v>
      </c>
      <c r="D125" s="128" t="s">
        <v>147</v>
      </c>
      <c r="E125" s="128" t="s">
        <v>148</v>
      </c>
      <c r="F125" s="128" t="s">
        <v>149</v>
      </c>
      <c r="G125" s="128" t="s">
        <v>150</v>
      </c>
      <c r="H125" s="128" t="s">
        <v>151</v>
      </c>
      <c r="I125" s="128" t="s">
        <v>152</v>
      </c>
      <c r="J125" s="19"/>
      <c r="K125" s="129" t="s">
        <v>136</v>
      </c>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row>
    <row r="126" spans="1:57" s="9" customFormat="1" x14ac:dyDescent="0.25">
      <c r="B126" s="142" t="s">
        <v>153</v>
      </c>
      <c r="C126" s="7"/>
      <c r="D126" s="4"/>
      <c r="E126" s="5"/>
      <c r="F126" s="5"/>
      <c r="G126" s="6"/>
      <c r="H126" s="5"/>
      <c r="I126" s="5"/>
      <c r="J126" s="20"/>
      <c r="K126" s="12"/>
    </row>
    <row r="127" spans="1:57" s="9" customFormat="1" x14ac:dyDescent="0.25">
      <c r="B127" s="144" t="s">
        <v>254</v>
      </c>
      <c r="J127" s="20"/>
      <c r="K127" s="24"/>
    </row>
    <row r="128" spans="1:57" s="9" customFormat="1" x14ac:dyDescent="0.25">
      <c r="C128" s="18"/>
      <c r="J128" s="20"/>
      <c r="K128" s="18"/>
    </row>
    <row r="129" spans="3:11" s="9" customFormat="1" x14ac:dyDescent="0.25">
      <c r="C129" s="18"/>
      <c r="J129" s="20"/>
      <c r="K129" s="18"/>
    </row>
    <row r="130" spans="3:11" s="9" customFormat="1" x14ac:dyDescent="0.25">
      <c r="C130" s="18"/>
      <c r="J130" s="20"/>
      <c r="K130" s="18"/>
    </row>
    <row r="131" spans="3:11" s="9" customFormat="1" x14ac:dyDescent="0.25">
      <c r="C131" s="18"/>
      <c r="J131" s="20"/>
      <c r="K131" s="18"/>
    </row>
    <row r="132" spans="3:11" s="9" customFormat="1" x14ac:dyDescent="0.25">
      <c r="C132" s="18"/>
      <c r="J132" s="20"/>
      <c r="K132" s="18"/>
    </row>
    <row r="133" spans="3:11" s="9" customFormat="1" x14ac:dyDescent="0.25">
      <c r="C133" s="18"/>
      <c r="J133" s="20"/>
      <c r="K133" s="18"/>
    </row>
    <row r="134" spans="3:11" s="9" customFormat="1" x14ac:dyDescent="0.25">
      <c r="C134" s="18"/>
      <c r="J134" s="20"/>
      <c r="K134" s="18"/>
    </row>
    <row r="135" spans="3:11" s="9" customFormat="1" x14ac:dyDescent="0.25">
      <c r="C135" s="18"/>
      <c r="J135" s="20"/>
      <c r="K135" s="18"/>
    </row>
    <row r="136" spans="3:11" s="9" customFormat="1" x14ac:dyDescent="0.25">
      <c r="C136" s="18"/>
      <c r="J136" s="20"/>
      <c r="K136" s="18"/>
    </row>
    <row r="137" spans="3:11" s="9" customFormat="1" x14ac:dyDescent="0.25">
      <c r="C137" s="18"/>
      <c r="J137" s="20"/>
      <c r="K137" s="18"/>
    </row>
    <row r="138" spans="3:11" s="9" customFormat="1" x14ac:dyDescent="0.25">
      <c r="C138" s="18"/>
      <c r="J138" s="20"/>
      <c r="K138" s="18"/>
    </row>
    <row r="139" spans="3:11" s="9" customFormat="1" x14ac:dyDescent="0.25">
      <c r="C139" s="18"/>
      <c r="J139" s="20"/>
      <c r="K139" s="18"/>
    </row>
    <row r="140" spans="3:11" s="9" customFormat="1" x14ac:dyDescent="0.25">
      <c r="C140" s="18"/>
      <c r="J140" s="20"/>
      <c r="K140" s="18"/>
    </row>
    <row r="141" spans="3:11" s="9" customFormat="1" x14ac:dyDescent="0.25">
      <c r="C141" s="18"/>
      <c r="J141" s="20"/>
      <c r="K141" s="18"/>
    </row>
    <row r="142" spans="3:11" s="9" customFormat="1" x14ac:dyDescent="0.25">
      <c r="C142" s="18"/>
      <c r="J142" s="20"/>
      <c r="K142" s="18"/>
    </row>
    <row r="143" spans="3:11" s="9" customFormat="1" x14ac:dyDescent="0.25">
      <c r="C143" s="18"/>
      <c r="J143" s="20"/>
      <c r="K143" s="18"/>
    </row>
    <row r="144" spans="3:11" s="9" customFormat="1" x14ac:dyDescent="0.25">
      <c r="C144" s="18"/>
      <c r="J144" s="20"/>
      <c r="K144" s="18"/>
    </row>
    <row r="145" spans="3:11" s="9" customFormat="1" x14ac:dyDescent="0.25">
      <c r="C145" s="18"/>
      <c r="J145" s="20"/>
      <c r="K145" s="18"/>
    </row>
    <row r="146" spans="3:11" s="9" customFormat="1" x14ac:dyDescent="0.25">
      <c r="C146" s="18"/>
      <c r="J146" s="20"/>
      <c r="K146" s="18"/>
    </row>
    <row r="147" spans="3:11" s="9" customFormat="1" x14ac:dyDescent="0.25">
      <c r="C147" s="18"/>
      <c r="J147" s="20"/>
      <c r="K147" s="18"/>
    </row>
    <row r="148" spans="3:11" s="9" customFormat="1" x14ac:dyDescent="0.25">
      <c r="C148" s="18"/>
      <c r="J148" s="20"/>
      <c r="K148" s="18"/>
    </row>
    <row r="149" spans="3:11" s="9" customFormat="1" x14ac:dyDescent="0.25">
      <c r="C149" s="18"/>
      <c r="J149" s="20"/>
      <c r="K149" s="18"/>
    </row>
    <row r="150" spans="3:11" s="9" customFormat="1" x14ac:dyDescent="0.25">
      <c r="C150" s="18"/>
      <c r="J150" s="20"/>
      <c r="K150" s="18"/>
    </row>
    <row r="151" spans="3:11" s="9" customFormat="1" x14ac:dyDescent="0.25">
      <c r="C151" s="18"/>
      <c r="J151" s="20"/>
      <c r="K151" s="18"/>
    </row>
    <row r="152" spans="3:11" s="9" customFormat="1" x14ac:dyDescent="0.25">
      <c r="C152" s="18"/>
      <c r="J152" s="20"/>
      <c r="K152" s="18"/>
    </row>
    <row r="153" spans="3:11" s="9" customFormat="1" x14ac:dyDescent="0.25">
      <c r="C153" s="18"/>
      <c r="J153" s="20"/>
      <c r="K153" s="18"/>
    </row>
    <row r="154" spans="3:11" s="9" customFormat="1" x14ac:dyDescent="0.25">
      <c r="C154" s="18"/>
      <c r="J154" s="20"/>
      <c r="K154" s="18"/>
    </row>
    <row r="155" spans="3:11" s="9" customFormat="1" x14ac:dyDescent="0.25">
      <c r="C155" s="18"/>
      <c r="J155" s="20"/>
      <c r="K155" s="18"/>
    </row>
    <row r="156" spans="3:11" s="9" customFormat="1" x14ac:dyDescent="0.25">
      <c r="C156" s="18"/>
      <c r="J156" s="20"/>
      <c r="K156" s="18"/>
    </row>
    <row r="157" spans="3:11" s="9" customFormat="1" x14ac:dyDescent="0.25">
      <c r="C157" s="18"/>
      <c r="J157" s="20"/>
      <c r="K157" s="18"/>
    </row>
    <row r="158" spans="3:11" s="9" customFormat="1" x14ac:dyDescent="0.25">
      <c r="C158" s="18"/>
      <c r="J158" s="20"/>
      <c r="K158" s="18"/>
    </row>
    <row r="159" spans="3:11" s="9" customFormat="1" x14ac:dyDescent="0.25">
      <c r="C159" s="18"/>
      <c r="J159" s="20"/>
      <c r="K159" s="18"/>
    </row>
    <row r="160" spans="3:11" s="9" customFormat="1" x14ac:dyDescent="0.25">
      <c r="C160" s="18"/>
      <c r="J160" s="20"/>
      <c r="K160" s="18"/>
    </row>
    <row r="161" spans="3:11" s="9" customFormat="1" x14ac:dyDescent="0.25">
      <c r="C161" s="18"/>
      <c r="J161" s="20"/>
      <c r="K161" s="18"/>
    </row>
    <row r="162" spans="3:11" s="9" customFormat="1" x14ac:dyDescent="0.25">
      <c r="C162" s="18"/>
      <c r="J162" s="20"/>
      <c r="K162" s="18"/>
    </row>
    <row r="163" spans="3:11" s="9" customFormat="1" x14ac:dyDescent="0.25">
      <c r="C163" s="18"/>
      <c r="J163" s="20"/>
      <c r="K163" s="18"/>
    </row>
    <row r="164" spans="3:11" s="9" customFormat="1" x14ac:dyDescent="0.25">
      <c r="C164" s="18"/>
      <c r="J164" s="20"/>
      <c r="K164" s="18"/>
    </row>
    <row r="165" spans="3:11" s="9" customFormat="1" x14ac:dyDescent="0.25">
      <c r="C165" s="18"/>
      <c r="J165" s="20"/>
      <c r="K165" s="18"/>
    </row>
    <row r="166" spans="3:11" s="9" customFormat="1" x14ac:dyDescent="0.25">
      <c r="C166" s="18"/>
      <c r="J166" s="20"/>
      <c r="K166" s="18"/>
    </row>
    <row r="167" spans="3:11" s="9" customFormat="1" x14ac:dyDescent="0.25">
      <c r="C167" s="18"/>
      <c r="J167" s="20"/>
      <c r="K167" s="18"/>
    </row>
    <row r="168" spans="3:11" s="9" customFormat="1" x14ac:dyDescent="0.25">
      <c r="C168" s="18"/>
      <c r="J168" s="20"/>
      <c r="K168" s="18"/>
    </row>
    <row r="169" spans="3:11" s="9" customFormat="1" x14ac:dyDescent="0.25">
      <c r="C169" s="18"/>
      <c r="J169" s="20"/>
      <c r="K169" s="18"/>
    </row>
    <row r="170" spans="3:11" s="9" customFormat="1" x14ac:dyDescent="0.25">
      <c r="C170" s="18"/>
      <c r="J170" s="20"/>
      <c r="K170" s="18"/>
    </row>
    <row r="171" spans="3:11" s="9" customFormat="1" x14ac:dyDescent="0.25">
      <c r="C171" s="18"/>
      <c r="J171" s="20"/>
      <c r="K171" s="18"/>
    </row>
    <row r="172" spans="3:11" s="9" customFormat="1" x14ac:dyDescent="0.25">
      <c r="C172" s="18"/>
      <c r="J172" s="20"/>
      <c r="K172" s="18"/>
    </row>
    <row r="173" spans="3:11" s="9" customFormat="1" x14ac:dyDescent="0.25">
      <c r="C173" s="18"/>
      <c r="J173" s="20"/>
      <c r="K173" s="18"/>
    </row>
    <row r="174" spans="3:11" s="9" customFormat="1" x14ac:dyDescent="0.25">
      <c r="C174" s="18"/>
      <c r="J174" s="20"/>
      <c r="K174" s="18"/>
    </row>
    <row r="175" spans="3:11" s="9" customFormat="1" x14ac:dyDescent="0.25">
      <c r="C175" s="18"/>
      <c r="J175" s="20"/>
      <c r="K175" s="18"/>
    </row>
    <row r="176" spans="3:11" s="9" customFormat="1" x14ac:dyDescent="0.25">
      <c r="C176" s="18"/>
      <c r="J176" s="20"/>
      <c r="K176" s="18"/>
    </row>
    <row r="177" spans="3:11" s="9" customFormat="1" x14ac:dyDescent="0.25">
      <c r="C177" s="18"/>
      <c r="J177" s="20"/>
      <c r="K177" s="18"/>
    </row>
    <row r="178" spans="3:11" s="9" customFormat="1" x14ac:dyDescent="0.25">
      <c r="C178" s="18"/>
      <c r="J178" s="20"/>
      <c r="K178" s="18"/>
    </row>
    <row r="179" spans="3:11" s="9" customFormat="1" x14ac:dyDescent="0.25">
      <c r="C179" s="18"/>
      <c r="J179" s="20"/>
      <c r="K179" s="18"/>
    </row>
    <row r="180" spans="3:11" s="9" customFormat="1" x14ac:dyDescent="0.25">
      <c r="C180" s="18"/>
      <c r="J180" s="20"/>
      <c r="K180" s="18"/>
    </row>
    <row r="181" spans="3:11" s="9" customFormat="1" x14ac:dyDescent="0.25">
      <c r="C181" s="18"/>
      <c r="J181" s="20"/>
      <c r="K181" s="18"/>
    </row>
    <row r="182" spans="3:11" s="9" customFormat="1" x14ac:dyDescent="0.25">
      <c r="C182" s="18"/>
      <c r="J182" s="20"/>
      <c r="K182" s="18"/>
    </row>
    <row r="183" spans="3:11" s="9" customFormat="1" x14ac:dyDescent="0.25">
      <c r="C183" s="18"/>
      <c r="J183" s="20"/>
      <c r="K183" s="18"/>
    </row>
    <row r="184" spans="3:11" s="9" customFormat="1" x14ac:dyDescent="0.25">
      <c r="C184" s="18"/>
      <c r="J184" s="20"/>
      <c r="K184" s="18"/>
    </row>
    <row r="185" spans="3:11" s="9" customFormat="1" x14ac:dyDescent="0.25">
      <c r="C185" s="18"/>
      <c r="J185" s="20"/>
      <c r="K185" s="18"/>
    </row>
    <row r="186" spans="3:11" s="9" customFormat="1" x14ac:dyDescent="0.25">
      <c r="C186" s="18"/>
      <c r="J186" s="20"/>
      <c r="K186" s="18"/>
    </row>
    <row r="187" spans="3:11" s="9" customFormat="1" x14ac:dyDescent="0.25">
      <c r="C187" s="18"/>
      <c r="J187" s="20"/>
      <c r="K187" s="18"/>
    </row>
    <row r="188" spans="3:11" s="9" customFormat="1" x14ac:dyDescent="0.25">
      <c r="C188" s="18"/>
      <c r="J188" s="20"/>
      <c r="K188" s="18"/>
    </row>
    <row r="189" spans="3:11" s="9" customFormat="1" x14ac:dyDescent="0.25">
      <c r="C189" s="18"/>
      <c r="J189" s="20"/>
      <c r="K189" s="18"/>
    </row>
    <row r="190" spans="3:11" s="9" customFormat="1" x14ac:dyDescent="0.25">
      <c r="C190" s="18"/>
      <c r="J190" s="20"/>
      <c r="K190" s="18"/>
    </row>
    <row r="191" spans="3:11" s="9" customFormat="1" x14ac:dyDescent="0.25">
      <c r="C191" s="18"/>
      <c r="J191" s="20"/>
      <c r="K191" s="18"/>
    </row>
    <row r="192" spans="3:11" s="9" customFormat="1" x14ac:dyDescent="0.25">
      <c r="C192" s="18"/>
      <c r="J192" s="20"/>
      <c r="K192" s="18"/>
    </row>
    <row r="193" spans="3:11" s="9" customFormat="1" x14ac:dyDescent="0.25">
      <c r="C193" s="18"/>
      <c r="J193" s="20"/>
      <c r="K193" s="18"/>
    </row>
    <row r="194" spans="3:11" s="9" customFormat="1" x14ac:dyDescent="0.25">
      <c r="C194" s="18"/>
      <c r="J194" s="20"/>
      <c r="K194" s="18"/>
    </row>
    <row r="195" spans="3:11" s="9" customFormat="1" x14ac:dyDescent="0.25">
      <c r="C195" s="18"/>
      <c r="J195" s="20"/>
      <c r="K195" s="18"/>
    </row>
    <row r="196" spans="3:11" s="9" customFormat="1" x14ac:dyDescent="0.25">
      <c r="C196" s="18"/>
      <c r="J196" s="20"/>
      <c r="K196" s="18"/>
    </row>
    <row r="197" spans="3:11" s="9" customFormat="1" x14ac:dyDescent="0.25">
      <c r="C197" s="18"/>
      <c r="J197" s="20"/>
      <c r="K197" s="18"/>
    </row>
    <row r="198" spans="3:11" s="9" customFormat="1" x14ac:dyDescent="0.25">
      <c r="C198" s="18"/>
      <c r="J198" s="20"/>
      <c r="K198" s="18"/>
    </row>
    <row r="199" spans="3:11" s="9" customFormat="1" x14ac:dyDescent="0.25">
      <c r="C199" s="18"/>
      <c r="J199" s="20"/>
      <c r="K199" s="18"/>
    </row>
    <row r="200" spans="3:11" s="9" customFormat="1" x14ac:dyDescent="0.25">
      <c r="C200" s="18"/>
      <c r="J200" s="20"/>
      <c r="K200" s="18"/>
    </row>
    <row r="201" spans="3:11" s="9" customFormat="1" x14ac:dyDescent="0.25">
      <c r="C201" s="18"/>
      <c r="J201" s="20"/>
      <c r="K201" s="18"/>
    </row>
    <row r="202" spans="3:11" s="9" customFormat="1" x14ac:dyDescent="0.25">
      <c r="C202" s="18"/>
      <c r="J202" s="20"/>
      <c r="K202" s="18"/>
    </row>
    <row r="203" spans="3:11" s="9" customFormat="1" x14ac:dyDescent="0.25">
      <c r="C203" s="18"/>
      <c r="J203" s="20"/>
      <c r="K203" s="18"/>
    </row>
    <row r="204" spans="3:11" s="9" customFormat="1" x14ac:dyDescent="0.25">
      <c r="C204" s="18"/>
      <c r="J204" s="20"/>
      <c r="K204" s="18"/>
    </row>
    <row r="205" spans="3:11" s="9" customFormat="1" x14ac:dyDescent="0.25">
      <c r="C205" s="18"/>
      <c r="J205" s="20"/>
      <c r="K205" s="18"/>
    </row>
    <row r="206" spans="3:11" s="9" customFormat="1" x14ac:dyDescent="0.25">
      <c r="C206" s="18"/>
      <c r="J206" s="20"/>
      <c r="K206" s="18"/>
    </row>
    <row r="207" spans="3:11" s="9" customFormat="1" x14ac:dyDescent="0.25">
      <c r="C207" s="18"/>
      <c r="J207" s="20"/>
      <c r="K207" s="18"/>
    </row>
    <row r="208" spans="3:11" s="9" customFormat="1" x14ac:dyDescent="0.25">
      <c r="C208" s="18"/>
      <c r="J208" s="20"/>
      <c r="K208" s="18"/>
    </row>
    <row r="209" spans="3:11" s="9" customFormat="1" x14ac:dyDescent="0.25">
      <c r="C209" s="18"/>
      <c r="J209" s="20"/>
      <c r="K209" s="18"/>
    </row>
    <row r="210" spans="3:11" s="9" customFormat="1" x14ac:dyDescent="0.25">
      <c r="C210" s="18"/>
      <c r="J210" s="20"/>
      <c r="K210" s="18"/>
    </row>
    <row r="211" spans="3:11" s="9" customFormat="1" x14ac:dyDescent="0.25">
      <c r="C211" s="18"/>
      <c r="J211" s="20"/>
      <c r="K211" s="18"/>
    </row>
    <row r="212" spans="3:11" s="9" customFormat="1" x14ac:dyDescent="0.25">
      <c r="C212" s="18"/>
      <c r="J212" s="20"/>
      <c r="K212" s="18"/>
    </row>
  </sheetData>
  <sheetProtection sheet="1" objects="1" scenarios="1"/>
  <mergeCells count="1">
    <mergeCell ref="B1:K1"/>
  </mergeCells>
  <hyperlinks>
    <hyperlink ref="B127" r:id="rId1" xr:uid="{89FF34BA-9CC0-4C2E-8C3B-741631EFE94B}"/>
  </hyperlinks>
  <printOptions horizontalCentered="1"/>
  <pageMargins left="0.45" right="0.45" top="0.5" bottom="0.5" header="0.3" footer="0.3"/>
  <pageSetup scale="73" fitToHeight="2" orientation="portrait" r:id="rId2"/>
  <headerFooter>
    <oddFooter>&amp;L&amp;9TC-HC Form
&amp;A&amp;R&amp;9Page &amp;P of &amp;N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4E1A3-4B0E-42F1-A058-27284FBFE488}">
  <sheetPr>
    <tabColor theme="0" tint="-4.9989318521683403E-2"/>
    <pageSetUpPr fitToPage="1"/>
  </sheetPr>
  <dimension ref="A1:AX283"/>
  <sheetViews>
    <sheetView zoomScale="130" zoomScaleNormal="130" workbookViewId="0">
      <selection activeCell="N17" sqref="N17"/>
    </sheetView>
  </sheetViews>
  <sheetFormatPr defaultRowHeight="15" x14ac:dyDescent="0.25"/>
  <cols>
    <col min="1" max="1" width="3.28515625" customWidth="1"/>
    <col min="2" max="2" width="19.42578125" customWidth="1"/>
    <col min="3" max="3" width="0.7109375" style="20" customWidth="1"/>
    <col min="4" max="9" width="12.7109375" customWidth="1"/>
    <col min="10" max="11" width="12.7109375" hidden="1" customWidth="1"/>
    <col min="12" max="12" width="1.140625" style="20" customWidth="1"/>
    <col min="13" max="13" width="19.85546875" style="23" customWidth="1"/>
    <col min="14" max="19" width="8.7109375" style="20"/>
    <col min="20" max="20" width="13.85546875" style="20" customWidth="1"/>
    <col min="21" max="50" width="8.7109375" style="20"/>
  </cols>
  <sheetData>
    <row r="1" spans="1:50" s="3" customFormat="1" ht="18.75" x14ac:dyDescent="0.25">
      <c r="A1" s="9"/>
      <c r="B1" s="298" t="s">
        <v>328</v>
      </c>
      <c r="C1" s="298"/>
      <c r="D1" s="298"/>
      <c r="E1" s="298"/>
      <c r="F1" s="298"/>
      <c r="G1" s="298"/>
      <c r="H1" s="298"/>
      <c r="I1" s="298"/>
      <c r="J1" s="298"/>
      <c r="K1" s="298"/>
      <c r="L1" s="298"/>
      <c r="M1" s="298"/>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row>
    <row r="2" spans="1:50" s="44" customFormat="1" ht="21.6" customHeight="1" x14ac:dyDescent="0.25">
      <c r="B2" s="51" t="s">
        <v>145</v>
      </c>
      <c r="C2" s="45"/>
      <c r="D2" s="138" t="s">
        <v>259</v>
      </c>
      <c r="E2" s="139"/>
      <c r="F2" s="139"/>
      <c r="G2" s="139"/>
      <c r="H2" s="139"/>
      <c r="I2" s="138" t="s">
        <v>258</v>
      </c>
      <c r="J2" s="139"/>
      <c r="K2" s="140"/>
      <c r="L2" s="140"/>
      <c r="M2" s="141">
        <f>County</f>
        <v>0</v>
      </c>
    </row>
    <row r="3" spans="1:50" s="3" customFormat="1" x14ac:dyDescent="0.25">
      <c r="A3" s="9"/>
      <c r="B3" s="296" t="s">
        <v>136</v>
      </c>
      <c r="C3" s="27"/>
      <c r="D3" s="137" t="s">
        <v>154</v>
      </c>
      <c r="E3" s="137" t="s">
        <v>154</v>
      </c>
      <c r="F3" s="137" t="s">
        <v>154</v>
      </c>
      <c r="G3" s="137" t="s">
        <v>154</v>
      </c>
      <c r="H3" s="137" t="s">
        <v>154</v>
      </c>
      <c r="I3" s="137" t="s">
        <v>154</v>
      </c>
      <c r="J3" s="1" t="s">
        <v>154</v>
      </c>
      <c r="K3" s="1" t="s">
        <v>154</v>
      </c>
      <c r="L3" s="25"/>
      <c r="M3" s="296" t="s">
        <v>136</v>
      </c>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row>
    <row r="4" spans="1:50" s="16" customFormat="1" x14ac:dyDescent="0.25">
      <c r="A4" s="15"/>
      <c r="B4" s="297"/>
      <c r="C4" s="19"/>
      <c r="D4" s="120" t="s">
        <v>137</v>
      </c>
      <c r="E4" s="120" t="s">
        <v>138</v>
      </c>
      <c r="F4" s="120" t="s">
        <v>139</v>
      </c>
      <c r="G4" s="120" t="s">
        <v>140</v>
      </c>
      <c r="H4" s="120" t="s">
        <v>141</v>
      </c>
      <c r="I4" s="120" t="s">
        <v>142</v>
      </c>
      <c r="J4" s="2" t="s">
        <v>143</v>
      </c>
      <c r="K4" s="2" t="s">
        <v>144</v>
      </c>
      <c r="L4" s="26"/>
      <c r="M4" s="297"/>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row>
    <row r="5" spans="1:50" x14ac:dyDescent="0.25">
      <c r="A5" s="20"/>
      <c r="B5" s="22" t="s">
        <v>16</v>
      </c>
      <c r="C5" s="23"/>
      <c r="D5" s="28">
        <v>40250</v>
      </c>
      <c r="E5" s="28">
        <v>46000</v>
      </c>
      <c r="F5" s="28">
        <v>51750</v>
      </c>
      <c r="G5" s="28">
        <v>57500</v>
      </c>
      <c r="H5" s="28">
        <v>62100</v>
      </c>
      <c r="I5" s="28">
        <v>66700</v>
      </c>
      <c r="J5" s="28">
        <v>71300</v>
      </c>
      <c r="K5" s="28">
        <v>75900</v>
      </c>
      <c r="L5" s="21"/>
      <c r="M5" s="22" t="s">
        <v>16</v>
      </c>
    </row>
    <row r="6" spans="1:50" x14ac:dyDescent="0.25">
      <c r="A6" s="20"/>
      <c r="B6" s="22" t="s">
        <v>17</v>
      </c>
      <c r="C6" s="23"/>
      <c r="D6" s="28">
        <v>45300</v>
      </c>
      <c r="E6" s="28">
        <v>51750</v>
      </c>
      <c r="F6" s="28">
        <v>58200</v>
      </c>
      <c r="G6" s="28">
        <v>64650</v>
      </c>
      <c r="H6" s="28">
        <v>69850</v>
      </c>
      <c r="I6" s="28">
        <v>75000</v>
      </c>
      <c r="J6" s="28">
        <v>80200</v>
      </c>
      <c r="K6" s="28">
        <v>85350</v>
      </c>
      <c r="L6" s="21"/>
      <c r="M6" s="22" t="s">
        <v>17</v>
      </c>
    </row>
    <row r="7" spans="1:50" x14ac:dyDescent="0.25">
      <c r="A7" s="20"/>
      <c r="B7" s="22" t="s">
        <v>18</v>
      </c>
      <c r="C7" s="23"/>
      <c r="D7" s="28">
        <v>53950</v>
      </c>
      <c r="E7" s="28">
        <v>61650</v>
      </c>
      <c r="F7" s="28">
        <v>69350</v>
      </c>
      <c r="G7" s="28">
        <v>77050</v>
      </c>
      <c r="H7" s="28">
        <v>83250</v>
      </c>
      <c r="I7" s="28">
        <v>89400</v>
      </c>
      <c r="J7" s="28">
        <v>95550</v>
      </c>
      <c r="K7" s="28">
        <v>101750</v>
      </c>
      <c r="L7" s="21"/>
      <c r="M7" s="22" t="s">
        <v>18</v>
      </c>
    </row>
    <row r="8" spans="1:50" x14ac:dyDescent="0.25">
      <c r="A8" s="20"/>
      <c r="B8" s="22" t="s">
        <v>19</v>
      </c>
      <c r="C8" s="23"/>
      <c r="D8" s="28">
        <v>49550</v>
      </c>
      <c r="E8" s="28">
        <v>56600</v>
      </c>
      <c r="F8" s="28">
        <v>63700</v>
      </c>
      <c r="G8" s="28">
        <v>70750</v>
      </c>
      <c r="H8" s="28">
        <v>76450</v>
      </c>
      <c r="I8" s="28">
        <v>82100</v>
      </c>
      <c r="J8" s="28">
        <v>87750</v>
      </c>
      <c r="K8" s="28">
        <v>93400</v>
      </c>
      <c r="L8" s="21"/>
      <c r="M8" s="22" t="s">
        <v>19</v>
      </c>
    </row>
    <row r="9" spans="1:50" x14ac:dyDescent="0.25">
      <c r="A9" s="20"/>
      <c r="B9" s="22" t="s">
        <v>20</v>
      </c>
      <c r="C9" s="23"/>
      <c r="D9" s="28">
        <v>40250</v>
      </c>
      <c r="E9" s="28">
        <v>46000</v>
      </c>
      <c r="F9" s="28">
        <v>51750</v>
      </c>
      <c r="G9" s="28">
        <v>57500</v>
      </c>
      <c r="H9" s="28">
        <v>62100</v>
      </c>
      <c r="I9" s="28">
        <v>66700</v>
      </c>
      <c r="J9" s="28">
        <v>71300</v>
      </c>
      <c r="K9" s="28">
        <v>75900</v>
      </c>
      <c r="L9" s="21"/>
      <c r="M9" s="22" t="s">
        <v>20</v>
      </c>
    </row>
    <row r="10" spans="1:50" x14ac:dyDescent="0.25">
      <c r="A10" s="20"/>
      <c r="B10" s="22" t="s">
        <v>21</v>
      </c>
      <c r="C10" s="23"/>
      <c r="D10" s="28">
        <v>40850</v>
      </c>
      <c r="E10" s="28">
        <v>46650</v>
      </c>
      <c r="F10" s="28">
        <v>52500</v>
      </c>
      <c r="G10" s="28">
        <v>58300</v>
      </c>
      <c r="H10" s="28">
        <v>63000</v>
      </c>
      <c r="I10" s="28">
        <v>67650</v>
      </c>
      <c r="J10" s="28">
        <v>72300</v>
      </c>
      <c r="K10" s="28">
        <v>77000</v>
      </c>
      <c r="L10" s="21"/>
      <c r="M10" s="22" t="s">
        <v>21</v>
      </c>
    </row>
    <row r="11" spans="1:50" x14ac:dyDescent="0.25">
      <c r="A11" s="20"/>
      <c r="B11" s="22" t="s">
        <v>22</v>
      </c>
      <c r="C11" s="23"/>
      <c r="D11" s="28">
        <v>40250</v>
      </c>
      <c r="E11" s="28">
        <v>46000</v>
      </c>
      <c r="F11" s="28">
        <v>51750</v>
      </c>
      <c r="G11" s="28">
        <v>57500</v>
      </c>
      <c r="H11" s="28">
        <v>62100</v>
      </c>
      <c r="I11" s="28">
        <v>66700</v>
      </c>
      <c r="J11" s="28">
        <v>71300</v>
      </c>
      <c r="K11" s="28">
        <v>75900</v>
      </c>
      <c r="L11" s="21"/>
      <c r="M11" s="22" t="s">
        <v>22</v>
      </c>
    </row>
    <row r="12" spans="1:50" x14ac:dyDescent="0.25">
      <c r="A12" s="20"/>
      <c r="B12" s="22" t="s">
        <v>23</v>
      </c>
      <c r="C12" s="23"/>
      <c r="D12" s="28">
        <v>61550</v>
      </c>
      <c r="E12" s="28">
        <v>70350</v>
      </c>
      <c r="F12" s="28">
        <v>79150</v>
      </c>
      <c r="G12" s="28">
        <v>87900</v>
      </c>
      <c r="H12" s="28">
        <v>94950</v>
      </c>
      <c r="I12" s="28">
        <v>102000</v>
      </c>
      <c r="J12" s="28">
        <v>109000</v>
      </c>
      <c r="K12" s="28">
        <v>116050</v>
      </c>
      <c r="L12" s="21"/>
      <c r="M12" s="22" t="s">
        <v>23</v>
      </c>
    </row>
    <row r="13" spans="1:50" x14ac:dyDescent="0.25">
      <c r="A13" s="20"/>
      <c r="B13" s="22" t="s">
        <v>24</v>
      </c>
      <c r="C13" s="23"/>
      <c r="D13" s="28">
        <v>57200</v>
      </c>
      <c r="E13" s="28">
        <v>65400</v>
      </c>
      <c r="F13" s="28">
        <v>73550</v>
      </c>
      <c r="G13" s="28">
        <v>81700</v>
      </c>
      <c r="H13" s="28">
        <v>88250</v>
      </c>
      <c r="I13" s="28">
        <v>94800</v>
      </c>
      <c r="J13" s="28">
        <v>101350</v>
      </c>
      <c r="K13" s="28">
        <v>107850</v>
      </c>
      <c r="L13" s="21"/>
      <c r="M13" s="22" t="s">
        <v>24</v>
      </c>
    </row>
    <row r="14" spans="1:50" x14ac:dyDescent="0.25">
      <c r="A14" s="20"/>
      <c r="B14" s="22" t="s">
        <v>25</v>
      </c>
      <c r="C14" s="23"/>
      <c r="D14" s="28">
        <v>46700</v>
      </c>
      <c r="E14" s="28">
        <v>53350</v>
      </c>
      <c r="F14" s="28">
        <v>60000</v>
      </c>
      <c r="G14" s="28">
        <v>66650</v>
      </c>
      <c r="H14" s="28">
        <v>72000</v>
      </c>
      <c r="I14" s="28">
        <v>77350</v>
      </c>
      <c r="J14" s="28">
        <v>82650</v>
      </c>
      <c r="K14" s="28">
        <v>88000</v>
      </c>
      <c r="L14" s="21"/>
      <c r="M14" s="22" t="s">
        <v>25</v>
      </c>
    </row>
    <row r="15" spans="1:50" x14ac:dyDescent="0.25">
      <c r="A15" s="20"/>
      <c r="B15" s="22" t="s">
        <v>26</v>
      </c>
      <c r="C15" s="23"/>
      <c r="D15" s="28">
        <v>45200</v>
      </c>
      <c r="E15" s="28">
        <v>51650</v>
      </c>
      <c r="F15" s="28">
        <v>58100</v>
      </c>
      <c r="G15" s="28">
        <v>64550</v>
      </c>
      <c r="H15" s="28">
        <v>69750</v>
      </c>
      <c r="I15" s="28">
        <v>74900</v>
      </c>
      <c r="J15" s="28">
        <v>80050</v>
      </c>
      <c r="K15" s="28">
        <v>85250</v>
      </c>
      <c r="L15" s="21"/>
      <c r="M15" s="22" t="s">
        <v>26</v>
      </c>
    </row>
    <row r="16" spans="1:50" x14ac:dyDescent="0.25">
      <c r="A16" s="20"/>
      <c r="B16" s="22" t="s">
        <v>27</v>
      </c>
      <c r="C16" s="23"/>
      <c r="D16" s="28">
        <v>61550</v>
      </c>
      <c r="E16" s="28">
        <v>70350</v>
      </c>
      <c r="F16" s="28">
        <v>79150</v>
      </c>
      <c r="G16" s="28">
        <v>87900</v>
      </c>
      <c r="H16" s="28">
        <v>94950</v>
      </c>
      <c r="I16" s="28">
        <v>102000</v>
      </c>
      <c r="J16" s="28">
        <v>109000</v>
      </c>
      <c r="K16" s="28">
        <v>116050</v>
      </c>
      <c r="L16" s="21"/>
      <c r="M16" s="22" t="s">
        <v>27</v>
      </c>
    </row>
    <row r="17" spans="1:13" x14ac:dyDescent="0.25">
      <c r="A17" s="20"/>
      <c r="B17" s="22" t="s">
        <v>28</v>
      </c>
      <c r="C17" s="23"/>
      <c r="D17" s="28">
        <v>40250</v>
      </c>
      <c r="E17" s="28">
        <v>46000</v>
      </c>
      <c r="F17" s="28">
        <v>51750</v>
      </c>
      <c r="G17" s="28">
        <v>57500</v>
      </c>
      <c r="H17" s="28">
        <v>62100</v>
      </c>
      <c r="I17" s="28">
        <v>66700</v>
      </c>
      <c r="J17" s="28">
        <v>71300</v>
      </c>
      <c r="K17" s="28">
        <v>75900</v>
      </c>
      <c r="L17" s="21"/>
      <c r="M17" s="22" t="s">
        <v>28</v>
      </c>
    </row>
    <row r="18" spans="1:13" x14ac:dyDescent="0.25">
      <c r="A18" s="20"/>
      <c r="B18" s="22" t="s">
        <v>29</v>
      </c>
      <c r="C18" s="23"/>
      <c r="D18" s="28">
        <v>41550</v>
      </c>
      <c r="E18" s="28">
        <v>47450</v>
      </c>
      <c r="F18" s="28">
        <v>53400</v>
      </c>
      <c r="G18" s="28">
        <v>59300</v>
      </c>
      <c r="H18" s="28">
        <v>64050</v>
      </c>
      <c r="I18" s="28">
        <v>68800</v>
      </c>
      <c r="J18" s="28">
        <v>73550</v>
      </c>
      <c r="K18" s="28">
        <v>78300</v>
      </c>
      <c r="L18" s="21"/>
      <c r="M18" s="22" t="s">
        <v>29</v>
      </c>
    </row>
    <row r="19" spans="1:13" x14ac:dyDescent="0.25">
      <c r="A19" s="20"/>
      <c r="B19" s="22" t="s">
        <v>30</v>
      </c>
      <c r="C19" s="23"/>
      <c r="D19" s="28">
        <v>55450</v>
      </c>
      <c r="E19" s="28">
        <v>63400</v>
      </c>
      <c r="F19" s="28">
        <v>71300</v>
      </c>
      <c r="G19" s="28">
        <v>79200</v>
      </c>
      <c r="H19" s="28">
        <v>85550</v>
      </c>
      <c r="I19" s="28">
        <v>91900</v>
      </c>
      <c r="J19" s="28">
        <v>98250</v>
      </c>
      <c r="K19" s="28">
        <v>104550</v>
      </c>
      <c r="L19" s="21"/>
      <c r="M19" s="22" t="s">
        <v>30</v>
      </c>
    </row>
    <row r="20" spans="1:13" x14ac:dyDescent="0.25">
      <c r="A20" s="20"/>
      <c r="B20" s="22" t="s">
        <v>31</v>
      </c>
      <c r="C20" s="23"/>
      <c r="D20" s="28">
        <v>42150</v>
      </c>
      <c r="E20" s="28">
        <v>48150</v>
      </c>
      <c r="F20" s="28">
        <v>54150</v>
      </c>
      <c r="G20" s="28">
        <v>60150</v>
      </c>
      <c r="H20" s="28">
        <v>65000</v>
      </c>
      <c r="I20" s="28">
        <v>69800</v>
      </c>
      <c r="J20" s="28">
        <v>74600</v>
      </c>
      <c r="K20" s="28">
        <v>79400</v>
      </c>
      <c r="L20" s="21"/>
      <c r="M20" s="22" t="s">
        <v>31</v>
      </c>
    </row>
    <row r="21" spans="1:13" x14ac:dyDescent="0.25">
      <c r="A21" s="20"/>
      <c r="B21" s="22" t="s">
        <v>32</v>
      </c>
      <c r="C21" s="23"/>
      <c r="D21" s="28">
        <v>42600</v>
      </c>
      <c r="E21" s="28">
        <v>48650</v>
      </c>
      <c r="F21" s="28">
        <v>54750</v>
      </c>
      <c r="G21" s="28">
        <v>60800</v>
      </c>
      <c r="H21" s="28">
        <v>65700</v>
      </c>
      <c r="I21" s="28">
        <v>70550</v>
      </c>
      <c r="J21" s="28">
        <v>75400</v>
      </c>
      <c r="K21" s="28">
        <v>80300</v>
      </c>
      <c r="L21" s="21"/>
      <c r="M21" s="22" t="s">
        <v>32</v>
      </c>
    </row>
    <row r="22" spans="1:13" x14ac:dyDescent="0.25">
      <c r="A22" s="20"/>
      <c r="B22" s="22" t="s">
        <v>33</v>
      </c>
      <c r="C22" s="23"/>
      <c r="D22" s="28">
        <v>46100</v>
      </c>
      <c r="E22" s="28">
        <v>52700</v>
      </c>
      <c r="F22" s="28">
        <v>59300</v>
      </c>
      <c r="G22" s="28">
        <v>65850</v>
      </c>
      <c r="H22" s="28">
        <v>71150</v>
      </c>
      <c r="I22" s="28">
        <v>76400</v>
      </c>
      <c r="J22" s="28">
        <v>81700</v>
      </c>
      <c r="K22" s="28">
        <v>86950</v>
      </c>
      <c r="L22" s="21"/>
      <c r="M22" s="22" t="s">
        <v>33</v>
      </c>
    </row>
    <row r="23" spans="1:13" x14ac:dyDescent="0.25">
      <c r="A23" s="20"/>
      <c r="B23" s="22" t="s">
        <v>34</v>
      </c>
      <c r="C23" s="23"/>
      <c r="D23" s="28">
        <v>61550</v>
      </c>
      <c r="E23" s="28">
        <v>70350</v>
      </c>
      <c r="F23" s="28">
        <v>79150</v>
      </c>
      <c r="G23" s="28">
        <v>87900</v>
      </c>
      <c r="H23" s="28">
        <v>94950</v>
      </c>
      <c r="I23" s="28">
        <v>102000</v>
      </c>
      <c r="J23" s="28">
        <v>109000</v>
      </c>
      <c r="K23" s="28">
        <v>116050</v>
      </c>
      <c r="L23" s="21"/>
      <c r="M23" s="22" t="s">
        <v>34</v>
      </c>
    </row>
    <row r="24" spans="1:13" x14ac:dyDescent="0.25">
      <c r="A24" s="20"/>
      <c r="B24" s="22" t="s">
        <v>35</v>
      </c>
      <c r="C24" s="23"/>
      <c r="D24" s="28">
        <v>44550</v>
      </c>
      <c r="E24" s="28">
        <v>50900</v>
      </c>
      <c r="F24" s="28">
        <v>57250</v>
      </c>
      <c r="G24" s="28">
        <v>63600</v>
      </c>
      <c r="H24" s="28">
        <v>68700</v>
      </c>
      <c r="I24" s="28">
        <v>73800</v>
      </c>
      <c r="J24" s="28">
        <v>78900</v>
      </c>
      <c r="K24" s="28">
        <v>84000</v>
      </c>
      <c r="L24" s="21"/>
      <c r="M24" s="22" t="s">
        <v>35</v>
      </c>
    </row>
    <row r="25" spans="1:13" x14ac:dyDescent="0.25">
      <c r="A25" s="20"/>
      <c r="B25" s="22" t="s">
        <v>36</v>
      </c>
      <c r="C25" s="23"/>
      <c r="D25" s="28">
        <v>44100</v>
      </c>
      <c r="E25" s="28">
        <v>50400</v>
      </c>
      <c r="F25" s="28">
        <v>56700</v>
      </c>
      <c r="G25" s="28">
        <v>62950</v>
      </c>
      <c r="H25" s="28">
        <v>68000</v>
      </c>
      <c r="I25" s="28">
        <v>73050</v>
      </c>
      <c r="J25" s="28">
        <v>78100</v>
      </c>
      <c r="K25" s="28">
        <v>83100</v>
      </c>
      <c r="L25" s="21"/>
      <c r="M25" s="22" t="s">
        <v>36</v>
      </c>
    </row>
    <row r="26" spans="1:13" x14ac:dyDescent="0.25">
      <c r="A26" s="20"/>
      <c r="B26" s="22" t="s">
        <v>37</v>
      </c>
      <c r="C26" s="23"/>
      <c r="D26" s="28">
        <v>40250</v>
      </c>
      <c r="E26" s="28">
        <v>46000</v>
      </c>
      <c r="F26" s="28">
        <v>51750</v>
      </c>
      <c r="G26" s="28">
        <v>57500</v>
      </c>
      <c r="H26" s="28">
        <v>62100</v>
      </c>
      <c r="I26" s="28">
        <v>66700</v>
      </c>
      <c r="J26" s="28">
        <v>71300</v>
      </c>
      <c r="K26" s="28">
        <v>75900</v>
      </c>
      <c r="L26" s="21"/>
      <c r="M26" s="22" t="s">
        <v>37</v>
      </c>
    </row>
    <row r="27" spans="1:13" x14ac:dyDescent="0.25">
      <c r="A27" s="20"/>
      <c r="B27" s="22" t="s">
        <v>38</v>
      </c>
      <c r="C27" s="23"/>
      <c r="D27" s="28">
        <v>40250</v>
      </c>
      <c r="E27" s="28">
        <v>46000</v>
      </c>
      <c r="F27" s="28">
        <v>51750</v>
      </c>
      <c r="G27" s="28">
        <v>57500</v>
      </c>
      <c r="H27" s="28">
        <v>62100</v>
      </c>
      <c r="I27" s="28">
        <v>66700</v>
      </c>
      <c r="J27" s="28">
        <v>71300</v>
      </c>
      <c r="K27" s="28">
        <v>75900</v>
      </c>
      <c r="L27" s="21"/>
      <c r="M27" s="22" t="s">
        <v>38</v>
      </c>
    </row>
    <row r="28" spans="1:13" x14ac:dyDescent="0.25">
      <c r="A28" s="20"/>
      <c r="B28" s="22" t="s">
        <v>39</v>
      </c>
      <c r="C28" s="23"/>
      <c r="D28" s="28">
        <v>52550</v>
      </c>
      <c r="E28" s="28">
        <v>60050</v>
      </c>
      <c r="F28" s="28">
        <v>67550</v>
      </c>
      <c r="G28" s="28">
        <v>75050</v>
      </c>
      <c r="H28" s="28">
        <v>81100</v>
      </c>
      <c r="I28" s="28">
        <v>87100</v>
      </c>
      <c r="J28" s="28">
        <v>93100</v>
      </c>
      <c r="K28" s="28">
        <v>99100</v>
      </c>
      <c r="L28" s="21"/>
      <c r="M28" s="22" t="s">
        <v>39</v>
      </c>
    </row>
    <row r="29" spans="1:13" x14ac:dyDescent="0.25">
      <c r="A29" s="20"/>
      <c r="B29" s="22" t="s">
        <v>40</v>
      </c>
      <c r="C29" s="23"/>
      <c r="D29" s="28">
        <v>57200</v>
      </c>
      <c r="E29" s="28">
        <v>65400</v>
      </c>
      <c r="F29" s="28">
        <v>73550</v>
      </c>
      <c r="G29" s="28">
        <v>81700</v>
      </c>
      <c r="H29" s="28">
        <v>88250</v>
      </c>
      <c r="I29" s="28">
        <v>94800</v>
      </c>
      <c r="J29" s="28">
        <v>101350</v>
      </c>
      <c r="K29" s="28">
        <v>107850</v>
      </c>
      <c r="L29" s="21"/>
      <c r="M29" s="22" t="s">
        <v>40</v>
      </c>
    </row>
    <row r="30" spans="1:13" x14ac:dyDescent="0.25">
      <c r="A30" s="20"/>
      <c r="B30" s="22" t="s">
        <v>41</v>
      </c>
      <c r="C30" s="23"/>
      <c r="D30" s="28">
        <v>40250</v>
      </c>
      <c r="E30" s="28">
        <v>46000</v>
      </c>
      <c r="F30" s="28">
        <v>51750</v>
      </c>
      <c r="G30" s="28">
        <v>57500</v>
      </c>
      <c r="H30" s="28">
        <v>62100</v>
      </c>
      <c r="I30" s="28">
        <v>66700</v>
      </c>
      <c r="J30" s="28">
        <v>71300</v>
      </c>
      <c r="K30" s="28">
        <v>75900</v>
      </c>
      <c r="L30" s="21"/>
      <c r="M30" s="22" t="s">
        <v>41</v>
      </c>
    </row>
    <row r="31" spans="1:13" x14ac:dyDescent="0.25">
      <c r="A31" s="20"/>
      <c r="B31" s="22" t="s">
        <v>42</v>
      </c>
      <c r="C31" s="23"/>
      <c r="D31" s="28">
        <v>40250</v>
      </c>
      <c r="E31" s="28">
        <v>46000</v>
      </c>
      <c r="F31" s="28">
        <v>51750</v>
      </c>
      <c r="G31" s="28">
        <v>57500</v>
      </c>
      <c r="H31" s="28">
        <v>62100</v>
      </c>
      <c r="I31" s="28">
        <v>66700</v>
      </c>
      <c r="J31" s="28">
        <v>71300</v>
      </c>
      <c r="K31" s="28">
        <v>75900</v>
      </c>
      <c r="L31" s="21"/>
      <c r="M31" s="22" t="s">
        <v>42</v>
      </c>
    </row>
    <row r="32" spans="1:13" x14ac:dyDescent="0.25">
      <c r="A32" s="20"/>
      <c r="B32" s="22" t="s">
        <v>43</v>
      </c>
      <c r="C32" s="23"/>
      <c r="D32" s="28">
        <v>43850</v>
      </c>
      <c r="E32" s="28">
        <v>50100</v>
      </c>
      <c r="F32" s="28">
        <v>56350</v>
      </c>
      <c r="G32" s="28">
        <v>62600</v>
      </c>
      <c r="H32" s="28">
        <v>67650</v>
      </c>
      <c r="I32" s="28">
        <v>72650</v>
      </c>
      <c r="J32" s="28">
        <v>77650</v>
      </c>
      <c r="K32" s="28">
        <v>82650</v>
      </c>
      <c r="L32" s="21"/>
      <c r="M32" s="22" t="s">
        <v>43</v>
      </c>
    </row>
    <row r="33" spans="1:13" x14ac:dyDescent="0.25">
      <c r="A33" s="20"/>
      <c r="B33" s="22" t="s">
        <v>44</v>
      </c>
      <c r="C33" s="23"/>
      <c r="D33" s="28">
        <v>40250</v>
      </c>
      <c r="E33" s="28">
        <v>46000</v>
      </c>
      <c r="F33" s="28">
        <v>51750</v>
      </c>
      <c r="G33" s="28">
        <v>57500</v>
      </c>
      <c r="H33" s="28">
        <v>62100</v>
      </c>
      <c r="I33" s="28">
        <v>66700</v>
      </c>
      <c r="J33" s="28">
        <v>71300</v>
      </c>
      <c r="K33" s="28">
        <v>75900</v>
      </c>
      <c r="L33" s="21"/>
      <c r="M33" s="22" t="s">
        <v>44</v>
      </c>
    </row>
    <row r="34" spans="1:13" x14ac:dyDescent="0.25">
      <c r="A34" s="20"/>
      <c r="B34" s="22" t="s">
        <v>45</v>
      </c>
      <c r="C34" s="23"/>
      <c r="D34" s="28">
        <v>51600</v>
      </c>
      <c r="E34" s="28">
        <v>59000</v>
      </c>
      <c r="F34" s="28">
        <v>66350</v>
      </c>
      <c r="G34" s="28">
        <v>73700</v>
      </c>
      <c r="H34" s="28">
        <v>79600</v>
      </c>
      <c r="I34" s="28">
        <v>85500</v>
      </c>
      <c r="J34" s="28">
        <v>91400</v>
      </c>
      <c r="K34" s="28">
        <v>97300</v>
      </c>
      <c r="L34" s="21"/>
      <c r="M34" s="22" t="s">
        <v>45</v>
      </c>
    </row>
    <row r="35" spans="1:13" x14ac:dyDescent="0.25">
      <c r="A35" s="20"/>
      <c r="B35" s="22" t="s">
        <v>46</v>
      </c>
      <c r="C35" s="23"/>
      <c r="D35" s="28">
        <v>45600</v>
      </c>
      <c r="E35" s="28">
        <v>52100</v>
      </c>
      <c r="F35" s="28">
        <v>58600</v>
      </c>
      <c r="G35" s="28">
        <v>65100</v>
      </c>
      <c r="H35" s="28">
        <v>70350</v>
      </c>
      <c r="I35" s="28">
        <v>75550</v>
      </c>
      <c r="J35" s="28">
        <v>80750</v>
      </c>
      <c r="K35" s="28">
        <v>85950</v>
      </c>
      <c r="L35" s="21"/>
      <c r="M35" s="22" t="s">
        <v>46</v>
      </c>
    </row>
    <row r="36" spans="1:13" x14ac:dyDescent="0.25">
      <c r="A36" s="20"/>
      <c r="B36" s="22" t="s">
        <v>47</v>
      </c>
      <c r="C36" s="23"/>
      <c r="D36" s="28">
        <v>40250</v>
      </c>
      <c r="E36" s="28">
        <v>46000</v>
      </c>
      <c r="F36" s="28">
        <v>51750</v>
      </c>
      <c r="G36" s="28">
        <v>57500</v>
      </c>
      <c r="H36" s="28">
        <v>62100</v>
      </c>
      <c r="I36" s="28">
        <v>66700</v>
      </c>
      <c r="J36" s="28">
        <v>71300</v>
      </c>
      <c r="K36" s="28">
        <v>75900</v>
      </c>
      <c r="L36" s="21"/>
      <c r="M36" s="22" t="s">
        <v>47</v>
      </c>
    </row>
    <row r="37" spans="1:13" x14ac:dyDescent="0.25">
      <c r="A37" s="20"/>
      <c r="B37" s="22" t="s">
        <v>48</v>
      </c>
      <c r="C37" s="23"/>
      <c r="D37" s="28">
        <v>40250</v>
      </c>
      <c r="E37" s="28">
        <v>46000</v>
      </c>
      <c r="F37" s="28">
        <v>51750</v>
      </c>
      <c r="G37" s="28">
        <v>57500</v>
      </c>
      <c r="H37" s="28">
        <v>62100</v>
      </c>
      <c r="I37" s="28">
        <v>66700</v>
      </c>
      <c r="J37" s="28">
        <v>71300</v>
      </c>
      <c r="K37" s="28">
        <v>75900</v>
      </c>
      <c r="L37" s="21"/>
      <c r="M37" s="22" t="s">
        <v>48</v>
      </c>
    </row>
    <row r="38" spans="1:13" x14ac:dyDescent="0.25">
      <c r="A38" s="20"/>
      <c r="B38" s="22" t="s">
        <v>49</v>
      </c>
      <c r="C38" s="23"/>
      <c r="D38" s="28">
        <v>57200</v>
      </c>
      <c r="E38" s="28">
        <v>65400</v>
      </c>
      <c r="F38" s="28">
        <v>73550</v>
      </c>
      <c r="G38" s="28">
        <v>81700</v>
      </c>
      <c r="H38" s="28">
        <v>88250</v>
      </c>
      <c r="I38" s="28">
        <v>94800</v>
      </c>
      <c r="J38" s="28">
        <v>101350</v>
      </c>
      <c r="K38" s="28">
        <v>107850</v>
      </c>
      <c r="L38" s="21"/>
      <c r="M38" s="22" t="s">
        <v>49</v>
      </c>
    </row>
    <row r="39" spans="1:13" x14ac:dyDescent="0.25">
      <c r="A39" s="20"/>
      <c r="B39" s="22" t="s">
        <v>50</v>
      </c>
      <c r="C39" s="23"/>
      <c r="D39" s="28">
        <v>40250</v>
      </c>
      <c r="E39" s="28">
        <v>46000</v>
      </c>
      <c r="F39" s="28">
        <v>51750</v>
      </c>
      <c r="G39" s="28">
        <v>57500</v>
      </c>
      <c r="H39" s="28">
        <v>62100</v>
      </c>
      <c r="I39" s="28">
        <v>66700</v>
      </c>
      <c r="J39" s="28">
        <v>71300</v>
      </c>
      <c r="K39" s="28">
        <v>75900</v>
      </c>
      <c r="L39" s="21"/>
      <c r="M39" s="22" t="s">
        <v>50</v>
      </c>
    </row>
    <row r="40" spans="1:13" x14ac:dyDescent="0.25">
      <c r="A40" s="20"/>
      <c r="B40" s="22" t="s">
        <v>51</v>
      </c>
      <c r="C40" s="23"/>
      <c r="D40" s="28">
        <v>40250</v>
      </c>
      <c r="E40" s="28">
        <v>46000</v>
      </c>
      <c r="F40" s="28">
        <v>51750</v>
      </c>
      <c r="G40" s="28">
        <v>57500</v>
      </c>
      <c r="H40" s="28">
        <v>62100</v>
      </c>
      <c r="I40" s="28">
        <v>66700</v>
      </c>
      <c r="J40" s="28">
        <v>71300</v>
      </c>
      <c r="K40" s="28">
        <v>75900</v>
      </c>
      <c r="L40" s="21"/>
      <c r="M40" s="22" t="s">
        <v>51</v>
      </c>
    </row>
    <row r="41" spans="1:13" x14ac:dyDescent="0.25">
      <c r="A41" s="20"/>
      <c r="B41" s="22" t="s">
        <v>52</v>
      </c>
      <c r="C41" s="23"/>
      <c r="D41" s="28">
        <v>51600</v>
      </c>
      <c r="E41" s="28">
        <v>59000</v>
      </c>
      <c r="F41" s="28">
        <v>66350</v>
      </c>
      <c r="G41" s="28">
        <v>73700</v>
      </c>
      <c r="H41" s="28">
        <v>79600</v>
      </c>
      <c r="I41" s="28">
        <v>85500</v>
      </c>
      <c r="J41" s="28">
        <v>91400</v>
      </c>
      <c r="K41" s="28">
        <v>97300</v>
      </c>
      <c r="L41" s="21"/>
      <c r="M41" s="22" t="s">
        <v>52</v>
      </c>
    </row>
    <row r="42" spans="1:13" x14ac:dyDescent="0.25">
      <c r="A42" s="20"/>
      <c r="B42" s="22" t="s">
        <v>53</v>
      </c>
      <c r="C42" s="23"/>
      <c r="D42" s="28">
        <v>40250</v>
      </c>
      <c r="E42" s="28">
        <v>46000</v>
      </c>
      <c r="F42" s="28">
        <v>51750</v>
      </c>
      <c r="G42" s="28">
        <v>57500</v>
      </c>
      <c r="H42" s="28">
        <v>62100</v>
      </c>
      <c r="I42" s="28">
        <v>66700</v>
      </c>
      <c r="J42" s="28">
        <v>71300</v>
      </c>
      <c r="K42" s="28">
        <v>75900</v>
      </c>
      <c r="L42" s="21"/>
      <c r="M42" s="22" t="s">
        <v>53</v>
      </c>
    </row>
    <row r="43" spans="1:13" x14ac:dyDescent="0.25">
      <c r="A43" s="20"/>
      <c r="B43" s="22" t="s">
        <v>54</v>
      </c>
      <c r="C43" s="23"/>
      <c r="D43" s="28">
        <v>61550</v>
      </c>
      <c r="E43" s="28">
        <v>70350</v>
      </c>
      <c r="F43" s="28">
        <v>79150</v>
      </c>
      <c r="G43" s="28">
        <v>87900</v>
      </c>
      <c r="H43" s="28">
        <v>94950</v>
      </c>
      <c r="I43" s="28">
        <v>102000</v>
      </c>
      <c r="J43" s="28">
        <v>109000</v>
      </c>
      <c r="K43" s="28">
        <v>116050</v>
      </c>
      <c r="L43" s="21"/>
      <c r="M43" s="22" t="s">
        <v>54</v>
      </c>
    </row>
    <row r="44" spans="1:13" x14ac:dyDescent="0.25">
      <c r="A44" s="20"/>
      <c r="B44" s="22" t="s">
        <v>55</v>
      </c>
      <c r="C44" s="23"/>
      <c r="D44" s="28">
        <v>42500</v>
      </c>
      <c r="E44" s="28">
        <v>48600</v>
      </c>
      <c r="F44" s="28">
        <v>54650</v>
      </c>
      <c r="G44" s="28">
        <v>60700</v>
      </c>
      <c r="H44" s="28">
        <v>65600</v>
      </c>
      <c r="I44" s="28">
        <v>70450</v>
      </c>
      <c r="J44" s="28">
        <v>75300</v>
      </c>
      <c r="K44" s="28">
        <v>80150</v>
      </c>
      <c r="L44" s="21"/>
      <c r="M44" s="22" t="s">
        <v>55</v>
      </c>
    </row>
    <row r="45" spans="1:13" x14ac:dyDescent="0.25">
      <c r="A45" s="20"/>
      <c r="B45" s="22" t="s">
        <v>56</v>
      </c>
      <c r="C45" s="23"/>
      <c r="D45" s="28">
        <v>48750</v>
      </c>
      <c r="E45" s="28">
        <v>55700</v>
      </c>
      <c r="F45" s="28">
        <v>62650</v>
      </c>
      <c r="G45" s="28">
        <v>69600</v>
      </c>
      <c r="H45" s="28">
        <v>75200</v>
      </c>
      <c r="I45" s="28">
        <v>80750</v>
      </c>
      <c r="J45" s="28">
        <v>86350</v>
      </c>
      <c r="K45" s="28">
        <v>91900</v>
      </c>
      <c r="L45" s="21"/>
      <c r="M45" s="22" t="s">
        <v>56</v>
      </c>
    </row>
    <row r="46" spans="1:13" x14ac:dyDescent="0.25">
      <c r="A46" s="20"/>
      <c r="B46" s="22" t="s">
        <v>57</v>
      </c>
      <c r="C46" s="23"/>
      <c r="D46" s="28">
        <v>40250</v>
      </c>
      <c r="E46" s="28">
        <v>46000</v>
      </c>
      <c r="F46" s="28">
        <v>51750</v>
      </c>
      <c r="G46" s="28">
        <v>57500</v>
      </c>
      <c r="H46" s="28">
        <v>62100</v>
      </c>
      <c r="I46" s="28">
        <v>66700</v>
      </c>
      <c r="J46" s="28">
        <v>71300</v>
      </c>
      <c r="K46" s="28">
        <v>75900</v>
      </c>
      <c r="L46" s="21"/>
      <c r="M46" s="22" t="s">
        <v>57</v>
      </c>
    </row>
    <row r="47" spans="1:13" x14ac:dyDescent="0.25">
      <c r="A47" s="20"/>
      <c r="B47" s="22" t="s">
        <v>58</v>
      </c>
      <c r="C47" s="23"/>
      <c r="D47" s="28">
        <v>40600</v>
      </c>
      <c r="E47" s="28">
        <v>46400</v>
      </c>
      <c r="F47" s="28">
        <v>52200</v>
      </c>
      <c r="G47" s="28">
        <v>58000</v>
      </c>
      <c r="H47" s="28">
        <v>62650</v>
      </c>
      <c r="I47" s="28">
        <v>67300</v>
      </c>
      <c r="J47" s="28">
        <v>71950</v>
      </c>
      <c r="K47" s="28">
        <v>76600</v>
      </c>
      <c r="L47" s="21"/>
      <c r="M47" s="22" t="s">
        <v>58</v>
      </c>
    </row>
    <row r="48" spans="1:13" x14ac:dyDescent="0.25">
      <c r="A48" s="20"/>
      <c r="B48" s="22" t="s">
        <v>59</v>
      </c>
      <c r="C48" s="23"/>
      <c r="D48" s="28">
        <v>40250</v>
      </c>
      <c r="E48" s="28">
        <v>46000</v>
      </c>
      <c r="F48" s="28">
        <v>51750</v>
      </c>
      <c r="G48" s="28">
        <v>57500</v>
      </c>
      <c r="H48" s="28">
        <v>62100</v>
      </c>
      <c r="I48" s="28">
        <v>66700</v>
      </c>
      <c r="J48" s="28">
        <v>71300</v>
      </c>
      <c r="K48" s="28">
        <v>75900</v>
      </c>
      <c r="L48" s="21"/>
      <c r="M48" s="22" t="s">
        <v>59</v>
      </c>
    </row>
    <row r="49" spans="1:13" x14ac:dyDescent="0.25">
      <c r="A49" s="20"/>
      <c r="B49" s="22" t="s">
        <v>60</v>
      </c>
      <c r="C49" s="23"/>
      <c r="D49" s="28">
        <v>46700</v>
      </c>
      <c r="E49" s="28">
        <v>53350</v>
      </c>
      <c r="F49" s="28">
        <v>60000</v>
      </c>
      <c r="G49" s="28">
        <v>66650</v>
      </c>
      <c r="H49" s="28">
        <v>72000</v>
      </c>
      <c r="I49" s="28">
        <v>77350</v>
      </c>
      <c r="J49" s="28">
        <v>82650</v>
      </c>
      <c r="K49" s="28">
        <v>88000</v>
      </c>
      <c r="L49" s="21"/>
      <c r="M49" s="22" t="s">
        <v>60</v>
      </c>
    </row>
    <row r="50" spans="1:13" x14ac:dyDescent="0.25">
      <c r="A50" s="20"/>
      <c r="B50" s="22" t="s">
        <v>61</v>
      </c>
      <c r="C50" s="23"/>
      <c r="D50" s="28">
        <v>45350</v>
      </c>
      <c r="E50" s="28">
        <v>51800</v>
      </c>
      <c r="F50" s="28">
        <v>58250</v>
      </c>
      <c r="G50" s="28">
        <v>64700</v>
      </c>
      <c r="H50" s="28">
        <v>69900</v>
      </c>
      <c r="I50" s="28">
        <v>75100</v>
      </c>
      <c r="J50" s="28">
        <v>80250</v>
      </c>
      <c r="K50" s="28">
        <v>85450</v>
      </c>
      <c r="L50" s="21"/>
      <c r="M50" s="22" t="s">
        <v>61</v>
      </c>
    </row>
    <row r="51" spans="1:13" x14ac:dyDescent="0.25">
      <c r="A51" s="20"/>
      <c r="B51" s="22" t="s">
        <v>62</v>
      </c>
      <c r="C51" s="23"/>
      <c r="D51" s="28">
        <v>49400</v>
      </c>
      <c r="E51" s="28">
        <v>56450</v>
      </c>
      <c r="F51" s="28">
        <v>63500</v>
      </c>
      <c r="G51" s="28">
        <v>70550</v>
      </c>
      <c r="H51" s="28">
        <v>76200</v>
      </c>
      <c r="I51" s="28">
        <v>81850</v>
      </c>
      <c r="J51" s="28">
        <v>87500</v>
      </c>
      <c r="K51" s="28">
        <v>93150</v>
      </c>
      <c r="L51" s="21"/>
      <c r="M51" s="22" t="s">
        <v>62</v>
      </c>
    </row>
    <row r="52" spans="1:13" x14ac:dyDescent="0.25">
      <c r="A52" s="20"/>
      <c r="B52" s="22" t="s">
        <v>63</v>
      </c>
      <c r="C52" s="23"/>
      <c r="D52" s="28">
        <v>40250</v>
      </c>
      <c r="E52" s="28">
        <v>46000</v>
      </c>
      <c r="F52" s="28">
        <v>51750</v>
      </c>
      <c r="G52" s="28">
        <v>57500</v>
      </c>
      <c r="H52" s="28">
        <v>62100</v>
      </c>
      <c r="I52" s="28">
        <v>66700</v>
      </c>
      <c r="J52" s="28">
        <v>71300</v>
      </c>
      <c r="K52" s="28">
        <v>75900</v>
      </c>
      <c r="L52" s="21"/>
      <c r="M52" s="22" t="s">
        <v>63</v>
      </c>
    </row>
    <row r="53" spans="1:13" x14ac:dyDescent="0.25">
      <c r="A53" s="20"/>
      <c r="B53" s="22" t="s">
        <v>64</v>
      </c>
      <c r="C53" s="23"/>
      <c r="D53" s="28">
        <v>50400</v>
      </c>
      <c r="E53" s="28">
        <v>57600</v>
      </c>
      <c r="F53" s="28">
        <v>64800</v>
      </c>
      <c r="G53" s="28">
        <v>72000</v>
      </c>
      <c r="H53" s="28">
        <v>77800</v>
      </c>
      <c r="I53" s="28">
        <v>83550</v>
      </c>
      <c r="J53" s="28">
        <v>89300</v>
      </c>
      <c r="K53" s="28">
        <v>95050</v>
      </c>
      <c r="L53" s="21"/>
      <c r="M53" s="22" t="s">
        <v>64</v>
      </c>
    </row>
    <row r="54" spans="1:13" x14ac:dyDescent="0.25">
      <c r="A54" s="20"/>
      <c r="B54" s="22" t="s">
        <v>65</v>
      </c>
      <c r="C54" s="23"/>
      <c r="D54" s="28">
        <v>40250</v>
      </c>
      <c r="E54" s="28">
        <v>46000</v>
      </c>
      <c r="F54" s="28">
        <v>51750</v>
      </c>
      <c r="G54" s="28">
        <v>57500</v>
      </c>
      <c r="H54" s="28">
        <v>62100</v>
      </c>
      <c r="I54" s="28">
        <v>66700</v>
      </c>
      <c r="J54" s="28">
        <v>71300</v>
      </c>
      <c r="K54" s="28">
        <v>75900</v>
      </c>
      <c r="L54" s="21"/>
      <c r="M54" s="22" t="s">
        <v>65</v>
      </c>
    </row>
    <row r="55" spans="1:13" x14ac:dyDescent="0.25">
      <c r="A55" s="20"/>
      <c r="B55" s="22" t="s">
        <v>66</v>
      </c>
      <c r="C55" s="23"/>
      <c r="D55" s="28">
        <v>44650</v>
      </c>
      <c r="E55" s="28">
        <v>51000</v>
      </c>
      <c r="F55" s="28">
        <v>57400</v>
      </c>
      <c r="G55" s="28">
        <v>63750</v>
      </c>
      <c r="H55" s="28">
        <v>68850</v>
      </c>
      <c r="I55" s="28">
        <v>73950</v>
      </c>
      <c r="J55" s="28">
        <v>79050</v>
      </c>
      <c r="K55" s="28">
        <v>84150</v>
      </c>
      <c r="L55" s="21"/>
      <c r="M55" s="22" t="s">
        <v>66</v>
      </c>
    </row>
    <row r="56" spans="1:13" x14ac:dyDescent="0.25">
      <c r="A56" s="20"/>
      <c r="B56" s="22" t="s">
        <v>67</v>
      </c>
      <c r="C56" s="23"/>
      <c r="D56" s="28">
        <v>55450</v>
      </c>
      <c r="E56" s="28">
        <v>63400</v>
      </c>
      <c r="F56" s="28">
        <v>71300</v>
      </c>
      <c r="G56" s="28">
        <v>79200</v>
      </c>
      <c r="H56" s="28">
        <v>85550</v>
      </c>
      <c r="I56" s="28">
        <v>91900</v>
      </c>
      <c r="J56" s="28">
        <v>98250</v>
      </c>
      <c r="K56" s="28">
        <v>104550</v>
      </c>
      <c r="L56" s="21"/>
      <c r="M56" s="22" t="s">
        <v>67</v>
      </c>
    </row>
    <row r="57" spans="1:13" x14ac:dyDescent="0.25">
      <c r="A57" s="20"/>
      <c r="B57" s="22" t="s">
        <v>68</v>
      </c>
      <c r="C57" s="23"/>
      <c r="D57" s="28">
        <v>48800</v>
      </c>
      <c r="E57" s="28">
        <v>55800</v>
      </c>
      <c r="F57" s="28">
        <v>62750</v>
      </c>
      <c r="G57" s="28">
        <v>69700</v>
      </c>
      <c r="H57" s="28">
        <v>75300</v>
      </c>
      <c r="I57" s="28">
        <v>80900</v>
      </c>
      <c r="J57" s="28">
        <v>86450</v>
      </c>
      <c r="K57" s="28">
        <v>92050</v>
      </c>
      <c r="L57" s="21"/>
      <c r="M57" s="22" t="s">
        <v>68</v>
      </c>
    </row>
    <row r="58" spans="1:13" x14ac:dyDescent="0.25">
      <c r="A58" s="20"/>
      <c r="B58" s="22" t="s">
        <v>69</v>
      </c>
      <c r="C58" s="23"/>
      <c r="D58" s="28">
        <v>41800</v>
      </c>
      <c r="E58" s="28">
        <v>47800</v>
      </c>
      <c r="F58" s="28">
        <v>53750</v>
      </c>
      <c r="G58" s="28">
        <v>59700</v>
      </c>
      <c r="H58" s="28">
        <v>64500</v>
      </c>
      <c r="I58" s="28">
        <v>69300</v>
      </c>
      <c r="J58" s="28">
        <v>74050</v>
      </c>
      <c r="K58" s="28">
        <v>78850</v>
      </c>
      <c r="L58" s="21"/>
      <c r="M58" s="22" t="s">
        <v>69</v>
      </c>
    </row>
    <row r="59" spans="1:13" x14ac:dyDescent="0.25">
      <c r="A59" s="20"/>
      <c r="B59" s="22" t="s">
        <v>70</v>
      </c>
      <c r="C59" s="23"/>
      <c r="D59" s="28">
        <v>40250</v>
      </c>
      <c r="E59" s="28">
        <v>46000</v>
      </c>
      <c r="F59" s="28">
        <v>51750</v>
      </c>
      <c r="G59" s="28">
        <v>57500</v>
      </c>
      <c r="H59" s="28">
        <v>62100</v>
      </c>
      <c r="I59" s="28">
        <v>66700</v>
      </c>
      <c r="J59" s="28">
        <v>71300</v>
      </c>
      <c r="K59" s="28">
        <v>75900</v>
      </c>
      <c r="L59" s="21"/>
      <c r="M59" s="22" t="s">
        <v>70</v>
      </c>
    </row>
    <row r="60" spans="1:13" x14ac:dyDescent="0.25">
      <c r="A60" s="20"/>
      <c r="B60" s="22" t="s">
        <v>71</v>
      </c>
      <c r="C60" s="23"/>
      <c r="D60" s="28">
        <v>55450</v>
      </c>
      <c r="E60" s="28">
        <v>63400</v>
      </c>
      <c r="F60" s="28">
        <v>71300</v>
      </c>
      <c r="G60" s="28">
        <v>79200</v>
      </c>
      <c r="H60" s="28">
        <v>85550</v>
      </c>
      <c r="I60" s="28">
        <v>91900</v>
      </c>
      <c r="J60" s="28">
        <v>98250</v>
      </c>
      <c r="K60" s="28">
        <v>104550</v>
      </c>
      <c r="L60" s="21"/>
      <c r="M60" s="22" t="s">
        <v>71</v>
      </c>
    </row>
    <row r="61" spans="1:13" x14ac:dyDescent="0.25">
      <c r="A61" s="20"/>
      <c r="B61" s="22" t="s">
        <v>72</v>
      </c>
      <c r="C61" s="23"/>
      <c r="D61" s="28">
        <v>57200</v>
      </c>
      <c r="E61" s="28">
        <v>65400</v>
      </c>
      <c r="F61" s="28">
        <v>73550</v>
      </c>
      <c r="G61" s="28">
        <v>81700</v>
      </c>
      <c r="H61" s="28">
        <v>88250</v>
      </c>
      <c r="I61" s="28">
        <v>94800</v>
      </c>
      <c r="J61" s="28">
        <v>101350</v>
      </c>
      <c r="K61" s="28">
        <v>107850</v>
      </c>
      <c r="L61" s="21"/>
      <c r="M61" s="22" t="s">
        <v>72</v>
      </c>
    </row>
    <row r="62" spans="1:13" x14ac:dyDescent="0.25">
      <c r="A62" s="20"/>
      <c r="B62" s="22" t="s">
        <v>73</v>
      </c>
      <c r="C62" s="23"/>
      <c r="D62" s="28">
        <v>40250</v>
      </c>
      <c r="E62" s="28">
        <v>46000</v>
      </c>
      <c r="F62" s="28">
        <v>51750</v>
      </c>
      <c r="G62" s="28">
        <v>57500</v>
      </c>
      <c r="H62" s="28">
        <v>62100</v>
      </c>
      <c r="I62" s="28">
        <v>66700</v>
      </c>
      <c r="J62" s="28">
        <v>71300</v>
      </c>
      <c r="K62" s="28">
        <v>75900</v>
      </c>
      <c r="L62" s="21"/>
      <c r="M62" s="22" t="s">
        <v>73</v>
      </c>
    </row>
    <row r="63" spans="1:13" x14ac:dyDescent="0.25">
      <c r="A63" s="20"/>
      <c r="B63" s="22" t="s">
        <v>74</v>
      </c>
      <c r="C63" s="23"/>
      <c r="D63" s="28">
        <v>61550</v>
      </c>
      <c r="E63" s="28">
        <v>70350</v>
      </c>
      <c r="F63" s="28">
        <v>79150</v>
      </c>
      <c r="G63" s="28">
        <v>87900</v>
      </c>
      <c r="H63" s="28">
        <v>94950</v>
      </c>
      <c r="I63" s="28">
        <v>102000</v>
      </c>
      <c r="J63" s="28">
        <v>109000</v>
      </c>
      <c r="K63" s="28">
        <v>116050</v>
      </c>
      <c r="L63" s="21"/>
      <c r="M63" s="22" t="s">
        <v>74</v>
      </c>
    </row>
    <row r="64" spans="1:13" x14ac:dyDescent="0.25">
      <c r="A64" s="20"/>
      <c r="B64" s="22" t="s">
        <v>75</v>
      </c>
      <c r="C64" s="23"/>
      <c r="D64" s="28">
        <v>40250</v>
      </c>
      <c r="E64" s="28">
        <v>46000</v>
      </c>
      <c r="F64" s="28">
        <v>51750</v>
      </c>
      <c r="G64" s="28">
        <v>57500</v>
      </c>
      <c r="H64" s="28">
        <v>62100</v>
      </c>
      <c r="I64" s="28">
        <v>66700</v>
      </c>
      <c r="J64" s="28">
        <v>71300</v>
      </c>
      <c r="K64" s="28">
        <v>75900</v>
      </c>
      <c r="L64" s="21"/>
      <c r="M64" s="22" t="s">
        <v>75</v>
      </c>
    </row>
    <row r="65" spans="1:13" x14ac:dyDescent="0.25">
      <c r="A65" s="20"/>
      <c r="B65" s="22" t="s">
        <v>76</v>
      </c>
      <c r="C65" s="23"/>
      <c r="D65" s="28">
        <v>40250</v>
      </c>
      <c r="E65" s="28">
        <v>46000</v>
      </c>
      <c r="F65" s="28">
        <v>51750</v>
      </c>
      <c r="G65" s="28">
        <v>57500</v>
      </c>
      <c r="H65" s="28">
        <v>62100</v>
      </c>
      <c r="I65" s="28">
        <v>66700</v>
      </c>
      <c r="J65" s="28">
        <v>71300</v>
      </c>
      <c r="K65" s="28">
        <v>75900</v>
      </c>
      <c r="L65" s="21"/>
      <c r="M65" s="22" t="s">
        <v>76</v>
      </c>
    </row>
    <row r="66" spans="1:13" x14ac:dyDescent="0.25">
      <c r="A66" s="20"/>
      <c r="B66" s="22" t="s">
        <v>77</v>
      </c>
      <c r="C66" s="23"/>
      <c r="D66" s="28">
        <v>49400</v>
      </c>
      <c r="E66" s="28">
        <v>56450</v>
      </c>
      <c r="F66" s="28">
        <v>63500</v>
      </c>
      <c r="G66" s="28">
        <v>70550</v>
      </c>
      <c r="H66" s="28">
        <v>76200</v>
      </c>
      <c r="I66" s="28">
        <v>81850</v>
      </c>
      <c r="J66" s="28">
        <v>87500</v>
      </c>
      <c r="K66" s="28">
        <v>93150</v>
      </c>
      <c r="L66" s="21"/>
      <c r="M66" s="22" t="s">
        <v>77</v>
      </c>
    </row>
    <row r="67" spans="1:13" x14ac:dyDescent="0.25">
      <c r="A67" s="20"/>
      <c r="B67" s="22" t="s">
        <v>78</v>
      </c>
      <c r="C67" s="23"/>
      <c r="D67" s="28">
        <v>40600</v>
      </c>
      <c r="E67" s="28">
        <v>46400</v>
      </c>
      <c r="F67" s="28">
        <v>52200</v>
      </c>
      <c r="G67" s="28">
        <v>58000</v>
      </c>
      <c r="H67" s="28">
        <v>62650</v>
      </c>
      <c r="I67" s="28">
        <v>67300</v>
      </c>
      <c r="J67" s="28">
        <v>71950</v>
      </c>
      <c r="K67" s="28">
        <v>76600</v>
      </c>
      <c r="L67" s="21"/>
      <c r="M67" s="22" t="s">
        <v>78</v>
      </c>
    </row>
    <row r="68" spans="1:13" x14ac:dyDescent="0.25">
      <c r="A68" s="20"/>
      <c r="B68" s="22" t="s">
        <v>79</v>
      </c>
      <c r="C68" s="23"/>
      <c r="D68" s="28">
        <v>40250</v>
      </c>
      <c r="E68" s="28">
        <v>46000</v>
      </c>
      <c r="F68" s="28">
        <v>51750</v>
      </c>
      <c r="G68" s="28">
        <v>57500</v>
      </c>
      <c r="H68" s="28">
        <v>62100</v>
      </c>
      <c r="I68" s="28">
        <v>66700</v>
      </c>
      <c r="J68" s="28">
        <v>71300</v>
      </c>
      <c r="K68" s="28">
        <v>75900</v>
      </c>
      <c r="L68" s="21"/>
      <c r="M68" s="22" t="s">
        <v>79</v>
      </c>
    </row>
    <row r="69" spans="1:13" x14ac:dyDescent="0.25">
      <c r="A69" s="20"/>
      <c r="B69" s="22" t="s">
        <v>80</v>
      </c>
      <c r="C69" s="23"/>
      <c r="D69" s="28">
        <v>40250</v>
      </c>
      <c r="E69" s="28">
        <v>46000</v>
      </c>
      <c r="F69" s="28">
        <v>51750</v>
      </c>
      <c r="G69" s="28">
        <v>57500</v>
      </c>
      <c r="H69" s="28">
        <v>62100</v>
      </c>
      <c r="I69" s="28">
        <v>66700</v>
      </c>
      <c r="J69" s="28">
        <v>71300</v>
      </c>
      <c r="K69" s="28">
        <v>75900</v>
      </c>
      <c r="L69" s="21"/>
      <c r="M69" s="22" t="s">
        <v>80</v>
      </c>
    </row>
    <row r="70" spans="1:13" x14ac:dyDescent="0.25">
      <c r="A70" s="20"/>
      <c r="B70" s="22" t="s">
        <v>81</v>
      </c>
      <c r="C70" s="23"/>
      <c r="D70" s="28">
        <v>40250</v>
      </c>
      <c r="E70" s="28">
        <v>46000</v>
      </c>
      <c r="F70" s="28">
        <v>51750</v>
      </c>
      <c r="G70" s="28">
        <v>57500</v>
      </c>
      <c r="H70" s="28">
        <v>62100</v>
      </c>
      <c r="I70" s="28">
        <v>66700</v>
      </c>
      <c r="J70" s="28">
        <v>71300</v>
      </c>
      <c r="K70" s="28">
        <v>75900</v>
      </c>
      <c r="L70" s="21"/>
      <c r="M70" s="22" t="s">
        <v>81</v>
      </c>
    </row>
    <row r="71" spans="1:13" x14ac:dyDescent="0.25">
      <c r="A71" s="20"/>
      <c r="B71" s="22" t="s">
        <v>82</v>
      </c>
      <c r="C71" s="23"/>
      <c r="D71" s="28">
        <v>40250</v>
      </c>
      <c r="E71" s="28">
        <v>46000</v>
      </c>
      <c r="F71" s="28">
        <v>51750</v>
      </c>
      <c r="G71" s="28">
        <v>57500</v>
      </c>
      <c r="H71" s="28">
        <v>62100</v>
      </c>
      <c r="I71" s="28">
        <v>66700</v>
      </c>
      <c r="J71" s="28">
        <v>71300</v>
      </c>
      <c r="K71" s="28">
        <v>75900</v>
      </c>
      <c r="L71" s="21"/>
      <c r="M71" s="22" t="s">
        <v>82</v>
      </c>
    </row>
    <row r="72" spans="1:13" x14ac:dyDescent="0.25">
      <c r="A72" s="20"/>
      <c r="B72" s="22" t="s">
        <v>83</v>
      </c>
      <c r="C72" s="23"/>
      <c r="D72" s="28">
        <v>40250</v>
      </c>
      <c r="E72" s="28">
        <v>46000</v>
      </c>
      <c r="F72" s="28">
        <v>51750</v>
      </c>
      <c r="G72" s="28">
        <v>57500</v>
      </c>
      <c r="H72" s="28">
        <v>62100</v>
      </c>
      <c r="I72" s="28">
        <v>66700</v>
      </c>
      <c r="J72" s="28">
        <v>71300</v>
      </c>
      <c r="K72" s="28">
        <v>75900</v>
      </c>
      <c r="L72" s="21"/>
      <c r="M72" s="22" t="s">
        <v>83</v>
      </c>
    </row>
    <row r="73" spans="1:13" x14ac:dyDescent="0.25">
      <c r="A73" s="20"/>
      <c r="B73" s="22" t="s">
        <v>84</v>
      </c>
      <c r="C73" s="23"/>
      <c r="D73" s="28">
        <v>40250</v>
      </c>
      <c r="E73" s="28">
        <v>46000</v>
      </c>
      <c r="F73" s="28">
        <v>51750</v>
      </c>
      <c r="G73" s="28">
        <v>57500</v>
      </c>
      <c r="H73" s="28">
        <v>62100</v>
      </c>
      <c r="I73" s="28">
        <v>66700</v>
      </c>
      <c r="J73" s="28">
        <v>71300</v>
      </c>
      <c r="K73" s="28">
        <v>75900</v>
      </c>
      <c r="L73" s="21"/>
      <c r="M73" s="22" t="s">
        <v>84</v>
      </c>
    </row>
    <row r="74" spans="1:13" x14ac:dyDescent="0.25">
      <c r="A74" s="20"/>
      <c r="B74" s="22" t="s">
        <v>85</v>
      </c>
      <c r="C74" s="23"/>
      <c r="D74" s="28">
        <v>45600</v>
      </c>
      <c r="E74" s="28">
        <v>52100</v>
      </c>
      <c r="F74" s="28">
        <v>58600</v>
      </c>
      <c r="G74" s="28">
        <v>65100</v>
      </c>
      <c r="H74" s="28">
        <v>70350</v>
      </c>
      <c r="I74" s="28">
        <v>75550</v>
      </c>
      <c r="J74" s="28">
        <v>80750</v>
      </c>
      <c r="K74" s="28">
        <v>85950</v>
      </c>
      <c r="L74" s="21"/>
      <c r="M74" s="22" t="s">
        <v>85</v>
      </c>
    </row>
    <row r="75" spans="1:13" x14ac:dyDescent="0.25">
      <c r="A75" s="20"/>
      <c r="B75" s="22" t="s">
        <v>86</v>
      </c>
      <c r="C75" s="23"/>
      <c r="D75" s="28">
        <v>44050</v>
      </c>
      <c r="E75" s="28">
        <v>50350</v>
      </c>
      <c r="F75" s="28">
        <v>56650</v>
      </c>
      <c r="G75" s="28">
        <v>62900</v>
      </c>
      <c r="H75" s="28">
        <v>67950</v>
      </c>
      <c r="I75" s="28">
        <v>73000</v>
      </c>
      <c r="J75" s="28">
        <v>78000</v>
      </c>
      <c r="K75" s="28">
        <v>83050</v>
      </c>
      <c r="L75" s="21"/>
      <c r="M75" s="22" t="s">
        <v>86</v>
      </c>
    </row>
    <row r="76" spans="1:13" x14ac:dyDescent="0.25">
      <c r="A76" s="20"/>
      <c r="B76" s="22" t="s">
        <v>87</v>
      </c>
      <c r="C76" s="23"/>
      <c r="D76" s="28">
        <v>51350</v>
      </c>
      <c r="E76" s="28">
        <v>58700</v>
      </c>
      <c r="F76" s="28">
        <v>66050</v>
      </c>
      <c r="G76" s="28">
        <v>73350</v>
      </c>
      <c r="H76" s="28">
        <v>79250</v>
      </c>
      <c r="I76" s="28">
        <v>85100</v>
      </c>
      <c r="J76" s="28">
        <v>91000</v>
      </c>
      <c r="K76" s="28">
        <v>96850</v>
      </c>
      <c r="L76" s="21"/>
      <c r="M76" s="22" t="s">
        <v>87</v>
      </c>
    </row>
    <row r="77" spans="1:13" x14ac:dyDescent="0.25">
      <c r="A77" s="20"/>
      <c r="B77" s="22" t="s">
        <v>88</v>
      </c>
      <c r="C77" s="23"/>
      <c r="D77" s="28">
        <v>55550</v>
      </c>
      <c r="E77" s="28">
        <v>63500</v>
      </c>
      <c r="F77" s="28">
        <v>71400</v>
      </c>
      <c r="G77" s="28">
        <v>79350</v>
      </c>
      <c r="H77" s="28">
        <v>85700</v>
      </c>
      <c r="I77" s="28">
        <v>92050</v>
      </c>
      <c r="J77" s="28">
        <v>98400</v>
      </c>
      <c r="K77" s="28">
        <v>104750</v>
      </c>
      <c r="L77" s="21"/>
      <c r="M77" s="22" t="s">
        <v>88</v>
      </c>
    </row>
    <row r="78" spans="1:13" x14ac:dyDescent="0.25">
      <c r="A78" s="20"/>
      <c r="B78" s="22" t="s">
        <v>89</v>
      </c>
      <c r="C78" s="23"/>
      <c r="D78" s="28">
        <v>40250</v>
      </c>
      <c r="E78" s="28">
        <v>46000</v>
      </c>
      <c r="F78" s="28">
        <v>51750</v>
      </c>
      <c r="G78" s="28">
        <v>57500</v>
      </c>
      <c r="H78" s="28">
        <v>62100</v>
      </c>
      <c r="I78" s="28">
        <v>66700</v>
      </c>
      <c r="J78" s="28">
        <v>71300</v>
      </c>
      <c r="K78" s="28">
        <v>75900</v>
      </c>
      <c r="L78" s="21"/>
      <c r="M78" s="22" t="s">
        <v>89</v>
      </c>
    </row>
    <row r="79" spans="1:13" x14ac:dyDescent="0.25">
      <c r="A79" s="20"/>
      <c r="B79" s="22" t="s">
        <v>90</v>
      </c>
      <c r="C79" s="23"/>
      <c r="D79" s="28">
        <v>51600</v>
      </c>
      <c r="E79" s="28">
        <v>59000</v>
      </c>
      <c r="F79" s="28">
        <v>66350</v>
      </c>
      <c r="G79" s="28">
        <v>73700</v>
      </c>
      <c r="H79" s="28">
        <v>79600</v>
      </c>
      <c r="I79" s="28">
        <v>85500</v>
      </c>
      <c r="J79" s="28">
        <v>91400</v>
      </c>
      <c r="K79" s="28">
        <v>97300</v>
      </c>
      <c r="L79" s="21"/>
      <c r="M79" s="22" t="s">
        <v>90</v>
      </c>
    </row>
    <row r="80" spans="1:13" x14ac:dyDescent="0.25">
      <c r="A80" s="20"/>
      <c r="B80" s="22" t="s">
        <v>91</v>
      </c>
      <c r="C80" s="23"/>
      <c r="D80" s="28">
        <v>48100</v>
      </c>
      <c r="E80" s="28">
        <v>54950</v>
      </c>
      <c r="F80" s="28">
        <v>61800</v>
      </c>
      <c r="G80" s="28">
        <v>68650</v>
      </c>
      <c r="H80" s="28">
        <v>74150</v>
      </c>
      <c r="I80" s="28">
        <v>79650</v>
      </c>
      <c r="J80" s="28">
        <v>85150</v>
      </c>
      <c r="K80" s="28">
        <v>90650</v>
      </c>
      <c r="L80" s="21"/>
      <c r="M80" s="22" t="s">
        <v>91</v>
      </c>
    </row>
    <row r="81" spans="1:13" x14ac:dyDescent="0.25">
      <c r="A81" s="20"/>
      <c r="B81" s="22" t="s">
        <v>92</v>
      </c>
      <c r="C81" s="23"/>
      <c r="D81" s="28">
        <v>40250</v>
      </c>
      <c r="E81" s="28">
        <v>46000</v>
      </c>
      <c r="F81" s="28">
        <v>51750</v>
      </c>
      <c r="G81" s="28">
        <v>57500</v>
      </c>
      <c r="H81" s="28">
        <v>62100</v>
      </c>
      <c r="I81" s="28">
        <v>66700</v>
      </c>
      <c r="J81" s="28">
        <v>71300</v>
      </c>
      <c r="K81" s="28">
        <v>75900</v>
      </c>
      <c r="L81" s="21"/>
      <c r="M81" s="22" t="s">
        <v>92</v>
      </c>
    </row>
    <row r="82" spans="1:13" x14ac:dyDescent="0.25">
      <c r="A82" s="20"/>
      <c r="B82" s="22" t="s">
        <v>93</v>
      </c>
      <c r="C82" s="23"/>
      <c r="D82" s="28">
        <v>42950</v>
      </c>
      <c r="E82" s="28">
        <v>49050</v>
      </c>
      <c r="F82" s="28">
        <v>55200</v>
      </c>
      <c r="G82" s="28">
        <v>61300</v>
      </c>
      <c r="H82" s="28">
        <v>66250</v>
      </c>
      <c r="I82" s="28">
        <v>71150</v>
      </c>
      <c r="J82" s="28">
        <v>76050</v>
      </c>
      <c r="K82" s="28">
        <v>80950</v>
      </c>
      <c r="L82" s="21"/>
      <c r="M82" s="22" t="s">
        <v>93</v>
      </c>
    </row>
    <row r="83" spans="1:13" x14ac:dyDescent="0.25">
      <c r="A83" s="20"/>
      <c r="B83" s="22" t="s">
        <v>94</v>
      </c>
      <c r="C83" s="23"/>
      <c r="D83" s="28">
        <v>47950</v>
      </c>
      <c r="E83" s="28">
        <v>54800</v>
      </c>
      <c r="F83" s="28">
        <v>61650</v>
      </c>
      <c r="G83" s="28">
        <v>68500</v>
      </c>
      <c r="H83" s="28">
        <v>74000</v>
      </c>
      <c r="I83" s="28">
        <v>79500</v>
      </c>
      <c r="J83" s="28">
        <v>84950</v>
      </c>
      <c r="K83" s="28">
        <v>90450</v>
      </c>
      <c r="L83" s="21"/>
      <c r="M83" s="22" t="s">
        <v>94</v>
      </c>
    </row>
    <row r="84" spans="1:13" x14ac:dyDescent="0.25">
      <c r="A84" s="20"/>
      <c r="B84" s="22" t="s">
        <v>95</v>
      </c>
      <c r="C84" s="23"/>
      <c r="D84" s="28">
        <v>40250</v>
      </c>
      <c r="E84" s="28">
        <v>46000</v>
      </c>
      <c r="F84" s="28">
        <v>51750</v>
      </c>
      <c r="G84" s="28">
        <v>57500</v>
      </c>
      <c r="H84" s="28">
        <v>62100</v>
      </c>
      <c r="I84" s="28">
        <v>66700</v>
      </c>
      <c r="J84" s="28">
        <v>71300</v>
      </c>
      <c r="K84" s="28">
        <v>75900</v>
      </c>
      <c r="L84" s="21"/>
      <c r="M84" s="22" t="s">
        <v>95</v>
      </c>
    </row>
    <row r="85" spans="1:13" x14ac:dyDescent="0.25">
      <c r="A85" s="20"/>
      <c r="B85" s="22" t="s">
        <v>96</v>
      </c>
      <c r="C85" s="23"/>
      <c r="D85" s="28">
        <v>40250</v>
      </c>
      <c r="E85" s="28">
        <v>46000</v>
      </c>
      <c r="F85" s="28">
        <v>51750</v>
      </c>
      <c r="G85" s="28">
        <v>57500</v>
      </c>
      <c r="H85" s="28">
        <v>62100</v>
      </c>
      <c r="I85" s="28">
        <v>66700</v>
      </c>
      <c r="J85" s="28">
        <v>71300</v>
      </c>
      <c r="K85" s="28">
        <v>75900</v>
      </c>
      <c r="L85" s="21"/>
      <c r="M85" s="22" t="s">
        <v>96</v>
      </c>
    </row>
    <row r="86" spans="1:13" x14ac:dyDescent="0.25">
      <c r="A86" s="20"/>
      <c r="B86" s="22" t="s">
        <v>97</v>
      </c>
      <c r="C86" s="23"/>
      <c r="D86" s="28">
        <v>51050</v>
      </c>
      <c r="E86" s="28">
        <v>58350</v>
      </c>
      <c r="F86" s="28">
        <v>65650</v>
      </c>
      <c r="G86" s="28">
        <v>72900</v>
      </c>
      <c r="H86" s="28">
        <v>78750</v>
      </c>
      <c r="I86" s="28">
        <v>84600</v>
      </c>
      <c r="J86" s="28">
        <v>90400</v>
      </c>
      <c r="K86" s="28">
        <v>96250</v>
      </c>
      <c r="L86" s="21"/>
      <c r="M86" s="22" t="s">
        <v>97</v>
      </c>
    </row>
    <row r="87" spans="1:13" x14ac:dyDescent="0.25">
      <c r="A87" s="20"/>
      <c r="B87" s="22" t="s">
        <v>98</v>
      </c>
      <c r="C87" s="23"/>
      <c r="D87" s="28">
        <v>40250</v>
      </c>
      <c r="E87" s="28">
        <v>46000</v>
      </c>
      <c r="F87" s="28">
        <v>51750</v>
      </c>
      <c r="G87" s="28">
        <v>57500</v>
      </c>
      <c r="H87" s="28">
        <v>62100</v>
      </c>
      <c r="I87" s="28">
        <v>66700</v>
      </c>
      <c r="J87" s="28">
        <v>71300</v>
      </c>
      <c r="K87" s="28">
        <v>75900</v>
      </c>
      <c r="L87" s="21"/>
      <c r="M87" s="22" t="s">
        <v>98</v>
      </c>
    </row>
    <row r="88" spans="1:13" x14ac:dyDescent="0.25">
      <c r="A88" s="20"/>
      <c r="B88" s="22" t="s">
        <v>99</v>
      </c>
      <c r="C88" s="23"/>
      <c r="D88" s="28">
        <v>50900</v>
      </c>
      <c r="E88" s="28">
        <v>58150</v>
      </c>
      <c r="F88" s="28">
        <v>65400</v>
      </c>
      <c r="G88" s="28">
        <v>72650</v>
      </c>
      <c r="H88" s="28">
        <v>78500</v>
      </c>
      <c r="I88" s="28">
        <v>84300</v>
      </c>
      <c r="J88" s="28">
        <v>90100</v>
      </c>
      <c r="K88" s="28">
        <v>95900</v>
      </c>
      <c r="L88" s="21"/>
      <c r="M88" s="22" t="s">
        <v>99</v>
      </c>
    </row>
    <row r="89" spans="1:13" x14ac:dyDescent="0.25">
      <c r="A89" s="20"/>
      <c r="B89" s="22" t="s">
        <v>100</v>
      </c>
      <c r="C89" s="23"/>
      <c r="D89" s="28">
        <v>40250</v>
      </c>
      <c r="E89" s="28">
        <v>46000</v>
      </c>
      <c r="F89" s="28">
        <v>51750</v>
      </c>
      <c r="G89" s="28">
        <v>57500</v>
      </c>
      <c r="H89" s="28">
        <v>62100</v>
      </c>
      <c r="I89" s="28">
        <v>66700</v>
      </c>
      <c r="J89" s="28">
        <v>71300</v>
      </c>
      <c r="K89" s="28">
        <v>75900</v>
      </c>
      <c r="L89" s="21"/>
      <c r="M89" s="22" t="s">
        <v>100</v>
      </c>
    </row>
    <row r="90" spans="1:13" x14ac:dyDescent="0.25">
      <c r="A90" s="20"/>
      <c r="B90" s="22" t="s">
        <v>101</v>
      </c>
      <c r="C90" s="23"/>
      <c r="D90" s="28">
        <v>40250</v>
      </c>
      <c r="E90" s="28">
        <v>46000</v>
      </c>
      <c r="F90" s="28">
        <v>51750</v>
      </c>
      <c r="G90" s="28">
        <v>57500</v>
      </c>
      <c r="H90" s="28">
        <v>62100</v>
      </c>
      <c r="I90" s="28">
        <v>66700</v>
      </c>
      <c r="J90" s="28">
        <v>71300</v>
      </c>
      <c r="K90" s="28">
        <v>75900</v>
      </c>
      <c r="L90" s="21"/>
      <c r="M90" s="22" t="s">
        <v>101</v>
      </c>
    </row>
    <row r="91" spans="1:13" x14ac:dyDescent="0.25">
      <c r="A91" s="20"/>
      <c r="B91" s="22" t="s">
        <v>102</v>
      </c>
      <c r="C91" s="23"/>
      <c r="D91" s="28">
        <v>42700</v>
      </c>
      <c r="E91" s="28">
        <v>48800</v>
      </c>
      <c r="F91" s="28">
        <v>54900</v>
      </c>
      <c r="G91" s="28">
        <v>60950</v>
      </c>
      <c r="H91" s="28">
        <v>65850</v>
      </c>
      <c r="I91" s="28">
        <v>70750</v>
      </c>
      <c r="J91" s="28">
        <v>75600</v>
      </c>
      <c r="K91" s="28">
        <v>80500</v>
      </c>
      <c r="L91" s="21"/>
      <c r="M91" s="22" t="s">
        <v>102</v>
      </c>
    </row>
    <row r="92" spans="1:13" x14ac:dyDescent="0.25">
      <c r="A92" s="20"/>
      <c r="B92" s="22" t="s">
        <v>103</v>
      </c>
      <c r="C92" s="23"/>
      <c r="D92" s="28">
        <v>40250</v>
      </c>
      <c r="E92" s="28">
        <v>46000</v>
      </c>
      <c r="F92" s="28">
        <v>51750</v>
      </c>
      <c r="G92" s="28">
        <v>57500</v>
      </c>
      <c r="H92" s="28">
        <v>62100</v>
      </c>
      <c r="I92" s="28">
        <v>66700</v>
      </c>
      <c r="J92" s="28">
        <v>71300</v>
      </c>
      <c r="K92" s="28">
        <v>75900</v>
      </c>
      <c r="L92" s="21"/>
      <c r="M92" s="22" t="s">
        <v>103</v>
      </c>
    </row>
    <row r="93" spans="1:13" x14ac:dyDescent="0.25">
      <c r="A93" s="20"/>
      <c r="B93" s="22" t="s">
        <v>104</v>
      </c>
      <c r="C93" s="23"/>
      <c r="D93" s="28">
        <v>40600</v>
      </c>
      <c r="E93" s="28">
        <v>46400</v>
      </c>
      <c r="F93" s="28">
        <v>52200</v>
      </c>
      <c r="G93" s="28">
        <v>58000</v>
      </c>
      <c r="H93" s="28">
        <v>62650</v>
      </c>
      <c r="I93" s="28">
        <v>67300</v>
      </c>
      <c r="J93" s="28">
        <v>71950</v>
      </c>
      <c r="K93" s="28">
        <v>76600</v>
      </c>
      <c r="L93" s="21"/>
      <c r="M93" s="22" t="s">
        <v>104</v>
      </c>
    </row>
    <row r="94" spans="1:13" x14ac:dyDescent="0.25">
      <c r="A94" s="20"/>
      <c r="B94" s="22" t="s">
        <v>105</v>
      </c>
      <c r="C94" s="23"/>
      <c r="D94" s="28">
        <v>48850</v>
      </c>
      <c r="E94" s="28">
        <v>55800</v>
      </c>
      <c r="F94" s="28">
        <v>62800</v>
      </c>
      <c r="G94" s="28">
        <v>69750</v>
      </c>
      <c r="H94" s="28">
        <v>75350</v>
      </c>
      <c r="I94" s="28">
        <v>80950</v>
      </c>
      <c r="J94" s="28">
        <v>86500</v>
      </c>
      <c r="K94" s="28">
        <v>92100</v>
      </c>
      <c r="L94" s="21"/>
      <c r="M94" s="22" t="s">
        <v>105</v>
      </c>
    </row>
    <row r="95" spans="1:13" x14ac:dyDescent="0.25">
      <c r="A95" s="20"/>
      <c r="B95" s="22" t="s">
        <v>106</v>
      </c>
      <c r="C95" s="23"/>
      <c r="D95" s="28">
        <v>42850</v>
      </c>
      <c r="E95" s="28">
        <v>49000</v>
      </c>
      <c r="F95" s="28">
        <v>55100</v>
      </c>
      <c r="G95" s="28">
        <v>61200</v>
      </c>
      <c r="H95" s="28">
        <v>66100</v>
      </c>
      <c r="I95" s="28">
        <v>71000</v>
      </c>
      <c r="J95" s="28">
        <v>75900</v>
      </c>
      <c r="K95" s="28">
        <v>80800</v>
      </c>
      <c r="L95" s="21"/>
      <c r="M95" s="22" t="s">
        <v>106</v>
      </c>
    </row>
    <row r="96" spans="1:13" x14ac:dyDescent="0.25">
      <c r="A96" s="20"/>
      <c r="B96" s="22" t="s">
        <v>107</v>
      </c>
      <c r="C96" s="23"/>
      <c r="D96" s="28">
        <v>40250</v>
      </c>
      <c r="E96" s="28">
        <v>46000</v>
      </c>
      <c r="F96" s="28">
        <v>51750</v>
      </c>
      <c r="G96" s="28">
        <v>57500</v>
      </c>
      <c r="H96" s="28">
        <v>62100</v>
      </c>
      <c r="I96" s="28">
        <v>66700</v>
      </c>
      <c r="J96" s="28">
        <v>71300</v>
      </c>
      <c r="K96" s="28">
        <v>75900</v>
      </c>
      <c r="L96" s="21"/>
      <c r="M96" s="22" t="s">
        <v>107</v>
      </c>
    </row>
    <row r="97" spans="1:13" x14ac:dyDescent="0.25">
      <c r="A97" s="20"/>
      <c r="B97" s="22" t="s">
        <v>108</v>
      </c>
      <c r="C97" s="23"/>
      <c r="D97" s="28">
        <v>55450</v>
      </c>
      <c r="E97" s="28">
        <v>63400</v>
      </c>
      <c r="F97" s="28">
        <v>71300</v>
      </c>
      <c r="G97" s="28">
        <v>79200</v>
      </c>
      <c r="H97" s="28">
        <v>85550</v>
      </c>
      <c r="I97" s="28">
        <v>91900</v>
      </c>
      <c r="J97" s="28">
        <v>98250</v>
      </c>
      <c r="K97" s="28">
        <v>104550</v>
      </c>
      <c r="L97" s="21"/>
      <c r="M97" s="22" t="s">
        <v>108</v>
      </c>
    </row>
    <row r="98" spans="1:13" x14ac:dyDescent="0.25">
      <c r="A98" s="20"/>
      <c r="B98" s="22" t="s">
        <v>109</v>
      </c>
      <c r="C98" s="23"/>
      <c r="D98" s="28">
        <v>46450</v>
      </c>
      <c r="E98" s="28">
        <v>53050</v>
      </c>
      <c r="F98" s="28">
        <v>59700</v>
      </c>
      <c r="G98" s="28">
        <v>66300</v>
      </c>
      <c r="H98" s="28">
        <v>71650</v>
      </c>
      <c r="I98" s="28">
        <v>76950</v>
      </c>
      <c r="J98" s="28">
        <v>82250</v>
      </c>
      <c r="K98" s="28">
        <v>87550</v>
      </c>
      <c r="L98" s="21"/>
      <c r="M98" s="22" t="s">
        <v>109</v>
      </c>
    </row>
    <row r="99" spans="1:13" x14ac:dyDescent="0.25">
      <c r="A99" s="20"/>
      <c r="B99" s="22" t="s">
        <v>110</v>
      </c>
      <c r="C99" s="23"/>
      <c r="D99" s="28">
        <v>40250</v>
      </c>
      <c r="E99" s="28">
        <v>46000</v>
      </c>
      <c r="F99" s="28">
        <v>51750</v>
      </c>
      <c r="G99" s="28">
        <v>57500</v>
      </c>
      <c r="H99" s="28">
        <v>62100</v>
      </c>
      <c r="I99" s="28">
        <v>66700</v>
      </c>
      <c r="J99" s="28">
        <v>71300</v>
      </c>
      <c r="K99" s="28">
        <v>75900</v>
      </c>
      <c r="L99" s="21"/>
      <c r="M99" s="22" t="s">
        <v>110</v>
      </c>
    </row>
    <row r="100" spans="1:13" x14ac:dyDescent="0.25">
      <c r="A100" s="20"/>
      <c r="B100" s="22" t="s">
        <v>111</v>
      </c>
      <c r="C100" s="23"/>
      <c r="D100" s="28">
        <v>61550</v>
      </c>
      <c r="E100" s="28">
        <v>70350</v>
      </c>
      <c r="F100" s="28">
        <v>79150</v>
      </c>
      <c r="G100" s="28">
        <v>87900</v>
      </c>
      <c r="H100" s="28">
        <v>94950</v>
      </c>
      <c r="I100" s="28">
        <v>102000</v>
      </c>
      <c r="J100" s="28">
        <v>109000</v>
      </c>
      <c r="K100" s="28">
        <v>116050</v>
      </c>
      <c r="L100" s="21"/>
      <c r="M100" s="22" t="s">
        <v>111</v>
      </c>
    </row>
    <row r="101" spans="1:13" x14ac:dyDescent="0.25">
      <c r="A101" s="20"/>
      <c r="B101" s="22" t="s">
        <v>112</v>
      </c>
      <c r="C101" s="23"/>
      <c r="D101" s="28">
        <v>40250</v>
      </c>
      <c r="E101" s="28">
        <v>46000</v>
      </c>
      <c r="F101" s="28">
        <v>51750</v>
      </c>
      <c r="G101" s="28">
        <v>57500</v>
      </c>
      <c r="H101" s="28">
        <v>62100</v>
      </c>
      <c r="I101" s="28">
        <v>66700</v>
      </c>
      <c r="J101" s="28">
        <v>71300</v>
      </c>
      <c r="K101" s="28">
        <v>75900</v>
      </c>
      <c r="L101" s="21"/>
      <c r="M101" s="22" t="s">
        <v>112</v>
      </c>
    </row>
    <row r="102" spans="1:13" x14ac:dyDescent="0.25">
      <c r="A102" s="20"/>
      <c r="B102" s="22" t="s">
        <v>113</v>
      </c>
      <c r="C102" s="23"/>
      <c r="D102" s="28">
        <v>40250</v>
      </c>
      <c r="E102" s="28">
        <v>46000</v>
      </c>
      <c r="F102" s="28">
        <v>51750</v>
      </c>
      <c r="G102" s="28">
        <v>57500</v>
      </c>
      <c r="H102" s="28">
        <v>62100</v>
      </c>
      <c r="I102" s="28">
        <v>66700</v>
      </c>
      <c r="J102" s="28">
        <v>71300</v>
      </c>
      <c r="K102" s="28">
        <v>75900</v>
      </c>
      <c r="L102" s="21"/>
      <c r="M102" s="22" t="s">
        <v>113</v>
      </c>
    </row>
    <row r="103" spans="1:13" x14ac:dyDescent="0.25">
      <c r="A103" s="20"/>
      <c r="B103" s="22" t="s">
        <v>114</v>
      </c>
      <c r="C103" s="23"/>
      <c r="D103" s="28">
        <v>40900</v>
      </c>
      <c r="E103" s="28">
        <v>46750</v>
      </c>
      <c r="F103" s="28">
        <v>52600</v>
      </c>
      <c r="G103" s="28">
        <v>58400</v>
      </c>
      <c r="H103" s="28">
        <v>63100</v>
      </c>
      <c r="I103" s="28">
        <v>67750</v>
      </c>
      <c r="J103" s="28">
        <v>72450</v>
      </c>
      <c r="K103" s="28">
        <v>77100</v>
      </c>
      <c r="L103" s="21"/>
      <c r="M103" s="22" t="s">
        <v>114</v>
      </c>
    </row>
    <row r="104" spans="1:13" x14ac:dyDescent="0.25">
      <c r="A104" s="20"/>
      <c r="B104" s="22" t="s">
        <v>115</v>
      </c>
      <c r="C104" s="23"/>
      <c r="D104" s="28">
        <v>42200</v>
      </c>
      <c r="E104" s="28">
        <v>48200</v>
      </c>
      <c r="F104" s="28">
        <v>54250</v>
      </c>
      <c r="G104" s="28">
        <v>60250</v>
      </c>
      <c r="H104" s="28">
        <v>65100</v>
      </c>
      <c r="I104" s="28">
        <v>69900</v>
      </c>
      <c r="J104" s="28">
        <v>74750</v>
      </c>
      <c r="K104" s="28">
        <v>79550</v>
      </c>
      <c r="L104" s="21"/>
      <c r="M104" s="22" t="s">
        <v>115</v>
      </c>
    </row>
    <row r="105" spans="1:13" x14ac:dyDescent="0.25">
      <c r="A105" s="20"/>
      <c r="B105" s="22" t="s">
        <v>116</v>
      </c>
      <c r="C105" s="23"/>
      <c r="D105" s="28">
        <v>40250</v>
      </c>
      <c r="E105" s="28">
        <v>46000</v>
      </c>
      <c r="F105" s="28">
        <v>51750</v>
      </c>
      <c r="G105" s="28">
        <v>57500</v>
      </c>
      <c r="H105" s="28">
        <v>62100</v>
      </c>
      <c r="I105" s="28">
        <v>66700</v>
      </c>
      <c r="J105" s="28">
        <v>71300</v>
      </c>
      <c r="K105" s="28">
        <v>75900</v>
      </c>
      <c r="L105" s="21"/>
      <c r="M105" s="22" t="s">
        <v>116</v>
      </c>
    </row>
    <row r="106" spans="1:13" x14ac:dyDescent="0.25">
      <c r="A106" s="20"/>
      <c r="B106" s="22" t="s">
        <v>117</v>
      </c>
      <c r="C106" s="23"/>
      <c r="D106" s="28">
        <v>40250</v>
      </c>
      <c r="E106" s="28">
        <v>46000</v>
      </c>
      <c r="F106" s="28">
        <v>51750</v>
      </c>
      <c r="G106" s="28">
        <v>57500</v>
      </c>
      <c r="H106" s="28">
        <v>62100</v>
      </c>
      <c r="I106" s="28">
        <v>66700</v>
      </c>
      <c r="J106" s="28">
        <v>71300</v>
      </c>
      <c r="K106" s="28">
        <v>75900</v>
      </c>
      <c r="L106" s="21"/>
      <c r="M106" s="22" t="s">
        <v>117</v>
      </c>
    </row>
    <row r="107" spans="1:13" x14ac:dyDescent="0.25">
      <c r="A107" s="20"/>
      <c r="B107" s="22" t="s">
        <v>118</v>
      </c>
      <c r="C107" s="23"/>
      <c r="D107" s="28">
        <v>42400</v>
      </c>
      <c r="E107" s="28">
        <v>48450</v>
      </c>
      <c r="F107" s="28">
        <v>54500</v>
      </c>
      <c r="G107" s="28">
        <v>60550</v>
      </c>
      <c r="H107" s="28">
        <v>65400</v>
      </c>
      <c r="I107" s="28">
        <v>70250</v>
      </c>
      <c r="J107" s="28">
        <v>75100</v>
      </c>
      <c r="K107" s="28">
        <v>79950</v>
      </c>
      <c r="L107" s="21"/>
      <c r="M107" s="22" t="s">
        <v>118</v>
      </c>
    </row>
    <row r="108" spans="1:13" x14ac:dyDescent="0.25">
      <c r="A108" s="20"/>
      <c r="B108" s="22" t="s">
        <v>119</v>
      </c>
      <c r="C108" s="23"/>
      <c r="D108" s="28">
        <v>40250</v>
      </c>
      <c r="E108" s="28">
        <v>46000</v>
      </c>
      <c r="F108" s="28">
        <v>51750</v>
      </c>
      <c r="G108" s="28">
        <v>57500</v>
      </c>
      <c r="H108" s="28">
        <v>62100</v>
      </c>
      <c r="I108" s="28">
        <v>66700</v>
      </c>
      <c r="J108" s="28">
        <v>71300</v>
      </c>
      <c r="K108" s="28">
        <v>75900</v>
      </c>
      <c r="L108" s="21"/>
      <c r="M108" s="22" t="s">
        <v>119</v>
      </c>
    </row>
    <row r="109" spans="1:13" x14ac:dyDescent="0.25">
      <c r="A109" s="20"/>
      <c r="B109" s="22" t="s">
        <v>120</v>
      </c>
      <c r="C109" s="23"/>
      <c r="D109" s="28">
        <v>57200</v>
      </c>
      <c r="E109" s="28">
        <v>65400</v>
      </c>
      <c r="F109" s="28">
        <v>73550</v>
      </c>
      <c r="G109" s="28">
        <v>81700</v>
      </c>
      <c r="H109" s="28">
        <v>88250</v>
      </c>
      <c r="I109" s="28">
        <v>94800</v>
      </c>
      <c r="J109" s="28">
        <v>101350</v>
      </c>
      <c r="K109" s="28">
        <v>107850</v>
      </c>
      <c r="L109" s="21"/>
      <c r="M109" s="22" t="s">
        <v>120</v>
      </c>
    </row>
    <row r="110" spans="1:13" x14ac:dyDescent="0.25">
      <c r="A110" s="20"/>
      <c r="B110" s="22" t="s">
        <v>121</v>
      </c>
      <c r="C110" s="23"/>
      <c r="D110" s="28">
        <v>58750</v>
      </c>
      <c r="E110" s="28">
        <v>67150</v>
      </c>
      <c r="F110" s="28">
        <v>75550</v>
      </c>
      <c r="G110" s="28">
        <v>83900</v>
      </c>
      <c r="H110" s="28">
        <v>90650</v>
      </c>
      <c r="I110" s="28">
        <v>97350</v>
      </c>
      <c r="J110" s="28">
        <v>104050</v>
      </c>
      <c r="K110" s="28">
        <v>110750</v>
      </c>
      <c r="L110" s="21"/>
      <c r="M110" s="22" t="s">
        <v>121</v>
      </c>
    </row>
    <row r="111" spans="1:13" x14ac:dyDescent="0.25">
      <c r="A111" s="20"/>
      <c r="B111" s="22" t="s">
        <v>122</v>
      </c>
      <c r="C111" s="23"/>
      <c r="D111" s="28">
        <v>44000</v>
      </c>
      <c r="E111" s="28">
        <v>50250</v>
      </c>
      <c r="F111" s="28">
        <v>56550</v>
      </c>
      <c r="G111" s="28">
        <v>62800</v>
      </c>
      <c r="H111" s="28">
        <v>67850</v>
      </c>
      <c r="I111" s="28">
        <v>72850</v>
      </c>
      <c r="J111" s="28">
        <v>77900</v>
      </c>
      <c r="K111" s="28">
        <v>82900</v>
      </c>
      <c r="L111" s="21"/>
      <c r="M111" s="22" t="s">
        <v>122</v>
      </c>
    </row>
    <row r="112" spans="1:13" x14ac:dyDescent="0.25">
      <c r="A112" s="20"/>
      <c r="B112" s="22" t="s">
        <v>123</v>
      </c>
      <c r="C112" s="23"/>
      <c r="D112" s="28">
        <v>55450</v>
      </c>
      <c r="E112" s="28">
        <v>63400</v>
      </c>
      <c r="F112" s="28">
        <v>71300</v>
      </c>
      <c r="G112" s="28">
        <v>79200</v>
      </c>
      <c r="H112" s="28">
        <v>85550</v>
      </c>
      <c r="I112" s="28">
        <v>91900</v>
      </c>
      <c r="J112" s="28">
        <v>98250</v>
      </c>
      <c r="K112" s="28">
        <v>104550</v>
      </c>
      <c r="L112" s="21"/>
      <c r="M112" s="22" t="s">
        <v>123</v>
      </c>
    </row>
    <row r="113" spans="1:50" x14ac:dyDescent="0.25">
      <c r="A113" s="20"/>
      <c r="B113" s="22" t="s">
        <v>124</v>
      </c>
      <c r="C113" s="23"/>
      <c r="D113" s="28">
        <v>47500</v>
      </c>
      <c r="E113" s="28">
        <v>54250</v>
      </c>
      <c r="F113" s="28">
        <v>61050</v>
      </c>
      <c r="G113" s="28">
        <v>67800</v>
      </c>
      <c r="H113" s="28">
        <v>73250</v>
      </c>
      <c r="I113" s="28">
        <v>78650</v>
      </c>
      <c r="J113" s="28">
        <v>84050</v>
      </c>
      <c r="K113" s="28">
        <v>89500</v>
      </c>
      <c r="L113" s="21"/>
      <c r="M113" s="22" t="s">
        <v>124</v>
      </c>
    </row>
    <row r="114" spans="1:50" x14ac:dyDescent="0.25">
      <c r="A114" s="20"/>
      <c r="B114" s="22" t="s">
        <v>125</v>
      </c>
      <c r="C114" s="23"/>
      <c r="D114" s="28">
        <v>42650</v>
      </c>
      <c r="E114" s="28">
        <v>48750</v>
      </c>
      <c r="F114" s="28">
        <v>54850</v>
      </c>
      <c r="G114" s="28">
        <v>60900</v>
      </c>
      <c r="H114" s="28">
        <v>65800</v>
      </c>
      <c r="I114" s="28">
        <v>70650</v>
      </c>
      <c r="J114" s="28">
        <v>75550</v>
      </c>
      <c r="K114" s="28">
        <v>80400</v>
      </c>
      <c r="L114" s="21"/>
      <c r="M114" s="22" t="s">
        <v>125</v>
      </c>
    </row>
    <row r="115" spans="1:50" x14ac:dyDescent="0.25">
      <c r="A115" s="20"/>
      <c r="B115" s="22" t="s">
        <v>126</v>
      </c>
      <c r="C115" s="23"/>
      <c r="D115" s="28">
        <v>52550</v>
      </c>
      <c r="E115" s="28">
        <v>60050</v>
      </c>
      <c r="F115" s="28">
        <v>67550</v>
      </c>
      <c r="G115" s="28">
        <v>75050</v>
      </c>
      <c r="H115" s="28">
        <v>81100</v>
      </c>
      <c r="I115" s="28">
        <v>87100</v>
      </c>
      <c r="J115" s="28">
        <v>93100</v>
      </c>
      <c r="K115" s="28">
        <v>99100</v>
      </c>
      <c r="L115" s="21"/>
      <c r="M115" s="22" t="s">
        <v>126</v>
      </c>
    </row>
    <row r="116" spans="1:50" x14ac:dyDescent="0.25">
      <c r="A116" s="20"/>
      <c r="B116" s="22" t="s">
        <v>127</v>
      </c>
      <c r="C116" s="23"/>
      <c r="D116" s="28">
        <v>48400</v>
      </c>
      <c r="E116" s="28">
        <v>55300</v>
      </c>
      <c r="F116" s="28">
        <v>62200</v>
      </c>
      <c r="G116" s="28">
        <v>69100</v>
      </c>
      <c r="H116" s="28">
        <v>74650</v>
      </c>
      <c r="I116" s="28">
        <v>80200</v>
      </c>
      <c r="J116" s="28">
        <v>85700</v>
      </c>
      <c r="K116" s="28">
        <v>91250</v>
      </c>
      <c r="L116" s="21"/>
      <c r="M116" s="22" t="s">
        <v>127</v>
      </c>
    </row>
    <row r="117" spans="1:50" x14ac:dyDescent="0.25">
      <c r="A117" s="20"/>
      <c r="B117" s="22" t="s">
        <v>128</v>
      </c>
      <c r="C117" s="23"/>
      <c r="D117" s="28">
        <v>42950</v>
      </c>
      <c r="E117" s="28">
        <v>49050</v>
      </c>
      <c r="F117" s="28">
        <v>55200</v>
      </c>
      <c r="G117" s="28">
        <v>61300</v>
      </c>
      <c r="H117" s="28">
        <v>66250</v>
      </c>
      <c r="I117" s="28">
        <v>71150</v>
      </c>
      <c r="J117" s="28">
        <v>76050</v>
      </c>
      <c r="K117" s="28">
        <v>80950</v>
      </c>
      <c r="L117" s="21"/>
      <c r="M117" s="22" t="s">
        <v>128</v>
      </c>
    </row>
    <row r="118" spans="1:50" x14ac:dyDescent="0.25">
      <c r="A118" s="20"/>
      <c r="B118" s="22" t="s">
        <v>129</v>
      </c>
      <c r="C118" s="23"/>
      <c r="D118" s="28">
        <v>45600</v>
      </c>
      <c r="E118" s="28">
        <v>52100</v>
      </c>
      <c r="F118" s="28">
        <v>58600</v>
      </c>
      <c r="G118" s="28">
        <v>65100</v>
      </c>
      <c r="H118" s="28">
        <v>70350</v>
      </c>
      <c r="I118" s="28">
        <v>75550</v>
      </c>
      <c r="J118" s="28">
        <v>80750</v>
      </c>
      <c r="K118" s="28">
        <v>85950</v>
      </c>
      <c r="L118" s="21"/>
      <c r="M118" s="22" t="s">
        <v>129</v>
      </c>
    </row>
    <row r="119" spans="1:50" x14ac:dyDescent="0.25">
      <c r="A119" s="20"/>
      <c r="B119" s="22" t="s">
        <v>130</v>
      </c>
      <c r="C119" s="23"/>
      <c r="D119" s="28">
        <v>47400</v>
      </c>
      <c r="E119" s="28">
        <v>54200</v>
      </c>
      <c r="F119" s="28">
        <v>60950</v>
      </c>
      <c r="G119" s="28">
        <v>67700</v>
      </c>
      <c r="H119" s="28">
        <v>73150</v>
      </c>
      <c r="I119" s="28">
        <v>78550</v>
      </c>
      <c r="J119" s="28">
        <v>83950</v>
      </c>
      <c r="K119" s="28">
        <v>89400</v>
      </c>
      <c r="L119" s="21"/>
      <c r="M119" s="22" t="s">
        <v>130</v>
      </c>
    </row>
    <row r="120" spans="1:50" x14ac:dyDescent="0.25">
      <c r="A120" s="20"/>
      <c r="B120" s="22" t="s">
        <v>131</v>
      </c>
      <c r="C120" s="23"/>
      <c r="D120" s="28">
        <v>40250</v>
      </c>
      <c r="E120" s="28">
        <v>46000</v>
      </c>
      <c r="F120" s="28">
        <v>51750</v>
      </c>
      <c r="G120" s="28">
        <v>57500</v>
      </c>
      <c r="H120" s="28">
        <v>62100</v>
      </c>
      <c r="I120" s="28">
        <v>66700</v>
      </c>
      <c r="J120" s="28">
        <v>71300</v>
      </c>
      <c r="K120" s="28">
        <v>75900</v>
      </c>
      <c r="L120" s="21"/>
      <c r="M120" s="22" t="s">
        <v>131</v>
      </c>
    </row>
    <row r="121" spans="1:50" x14ac:dyDescent="0.25">
      <c r="A121" s="20"/>
      <c r="B121" s="22" t="s">
        <v>132</v>
      </c>
      <c r="C121" s="23"/>
      <c r="D121" s="28">
        <v>40950</v>
      </c>
      <c r="E121" s="28">
        <v>46800</v>
      </c>
      <c r="F121" s="28">
        <v>52650</v>
      </c>
      <c r="G121" s="28">
        <v>58500</v>
      </c>
      <c r="H121" s="28">
        <v>63200</v>
      </c>
      <c r="I121" s="28">
        <v>67900</v>
      </c>
      <c r="J121" s="28">
        <v>72550</v>
      </c>
      <c r="K121" s="28">
        <v>77250</v>
      </c>
      <c r="L121" s="21"/>
      <c r="M121" s="22" t="s">
        <v>132</v>
      </c>
    </row>
    <row r="122" spans="1:50" x14ac:dyDescent="0.25">
      <c r="A122" s="20"/>
      <c r="B122" s="22" t="s">
        <v>133</v>
      </c>
      <c r="C122" s="23"/>
      <c r="D122" s="28">
        <v>40250</v>
      </c>
      <c r="E122" s="28">
        <v>46000</v>
      </c>
      <c r="F122" s="28">
        <v>51750</v>
      </c>
      <c r="G122" s="28">
        <v>57500</v>
      </c>
      <c r="H122" s="28">
        <v>62100</v>
      </c>
      <c r="I122" s="28">
        <v>66700</v>
      </c>
      <c r="J122" s="28">
        <v>71300</v>
      </c>
      <c r="K122" s="28">
        <v>75900</v>
      </c>
      <c r="L122" s="21"/>
      <c r="M122" s="22" t="s">
        <v>133</v>
      </c>
    </row>
    <row r="123" spans="1:50" x14ac:dyDescent="0.25">
      <c r="A123" s="20"/>
      <c r="B123" s="22" t="s">
        <v>134</v>
      </c>
      <c r="C123" s="23"/>
      <c r="D123" s="28">
        <v>40250</v>
      </c>
      <c r="E123" s="28">
        <v>46000</v>
      </c>
      <c r="F123" s="28">
        <v>51750</v>
      </c>
      <c r="G123" s="28">
        <v>57500</v>
      </c>
      <c r="H123" s="28">
        <v>62100</v>
      </c>
      <c r="I123" s="28">
        <v>66700</v>
      </c>
      <c r="J123" s="28">
        <v>71300</v>
      </c>
      <c r="K123" s="28">
        <v>75900</v>
      </c>
      <c r="L123" s="21"/>
      <c r="M123" s="22" t="s">
        <v>134</v>
      </c>
    </row>
    <row r="124" spans="1:50" x14ac:dyDescent="0.25">
      <c r="A124" s="20"/>
      <c r="B124" s="22" t="s">
        <v>135</v>
      </c>
      <c r="C124" s="23"/>
      <c r="D124" s="28">
        <v>57200</v>
      </c>
      <c r="E124" s="28">
        <v>65400</v>
      </c>
      <c r="F124" s="28">
        <v>73550</v>
      </c>
      <c r="G124" s="28">
        <v>81700</v>
      </c>
      <c r="H124" s="28">
        <v>88250</v>
      </c>
      <c r="I124" s="28">
        <v>94800</v>
      </c>
      <c r="J124" s="28">
        <v>101350</v>
      </c>
      <c r="K124" s="28">
        <v>107850</v>
      </c>
      <c r="L124" s="21"/>
      <c r="M124" s="22" t="s">
        <v>135</v>
      </c>
    </row>
    <row r="125" spans="1:50" s="3" customFormat="1" x14ac:dyDescent="0.25">
      <c r="A125" s="9"/>
      <c r="B125" s="296" t="s">
        <v>136</v>
      </c>
      <c r="C125" s="27"/>
      <c r="D125" s="137" t="s">
        <v>154</v>
      </c>
      <c r="E125" s="137" t="s">
        <v>154</v>
      </c>
      <c r="F125" s="137" t="s">
        <v>154</v>
      </c>
      <c r="G125" s="137" t="s">
        <v>154</v>
      </c>
      <c r="H125" s="137" t="s">
        <v>154</v>
      </c>
      <c r="I125" s="137" t="s">
        <v>154</v>
      </c>
      <c r="J125" s="1" t="s">
        <v>154</v>
      </c>
      <c r="K125" s="1" t="s">
        <v>154</v>
      </c>
      <c r="L125" s="25"/>
      <c r="M125" s="296" t="s">
        <v>136</v>
      </c>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row>
    <row r="126" spans="1:50" s="16" customFormat="1" x14ac:dyDescent="0.25">
      <c r="A126" s="15"/>
      <c r="B126" s="297"/>
      <c r="C126" s="19"/>
      <c r="D126" s="120" t="s">
        <v>137</v>
      </c>
      <c r="E126" s="120" t="s">
        <v>138</v>
      </c>
      <c r="F126" s="120" t="s">
        <v>139</v>
      </c>
      <c r="G126" s="120" t="s">
        <v>140</v>
      </c>
      <c r="H126" s="120" t="s">
        <v>141</v>
      </c>
      <c r="I126" s="120" t="s">
        <v>142</v>
      </c>
      <c r="J126" s="2" t="s">
        <v>143</v>
      </c>
      <c r="K126" s="2" t="s">
        <v>144</v>
      </c>
      <c r="L126" s="26"/>
      <c r="M126" s="297"/>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row>
    <row r="127" spans="1:50" s="20" customFormat="1" x14ac:dyDescent="0.25">
      <c r="B127" s="142" t="s">
        <v>257</v>
      </c>
      <c r="D127" s="21"/>
      <c r="E127" s="21"/>
      <c r="F127" s="21"/>
      <c r="G127" s="21"/>
      <c r="H127" s="21"/>
      <c r="I127" s="21"/>
      <c r="J127" s="21"/>
      <c r="K127" s="21"/>
      <c r="L127" s="21"/>
      <c r="M127" s="23"/>
    </row>
    <row r="128" spans="1:50" s="20" customFormat="1" x14ac:dyDescent="0.25">
      <c r="B128" s="142" t="s">
        <v>256</v>
      </c>
      <c r="D128" s="21"/>
      <c r="E128" s="21"/>
      <c r="F128" s="21"/>
      <c r="G128" s="21"/>
      <c r="H128" s="21"/>
      <c r="I128" s="21"/>
      <c r="J128" s="21"/>
      <c r="K128" s="21"/>
      <c r="L128" s="21"/>
      <c r="M128" s="23"/>
    </row>
    <row r="129" spans="2:13" s="20" customFormat="1" x14ac:dyDescent="0.25">
      <c r="B129" s="143"/>
      <c r="D129" s="21"/>
      <c r="E129" s="21"/>
      <c r="F129" s="21"/>
      <c r="G129" s="21"/>
      <c r="H129" s="21"/>
      <c r="I129" s="21"/>
      <c r="J129" s="21"/>
      <c r="K129" s="21"/>
      <c r="L129" s="21"/>
      <c r="M129" s="23"/>
    </row>
    <row r="130" spans="2:13" s="20" customFormat="1" x14ac:dyDescent="0.25">
      <c r="D130" s="21"/>
      <c r="E130" s="21"/>
      <c r="F130" s="21"/>
      <c r="G130" s="21"/>
      <c r="H130" s="21"/>
      <c r="I130" s="21"/>
      <c r="J130" s="21"/>
      <c r="K130" s="21"/>
      <c r="L130" s="21"/>
      <c r="M130" s="23"/>
    </row>
    <row r="131" spans="2:13" s="20" customFormat="1" x14ac:dyDescent="0.25">
      <c r="D131" s="21"/>
      <c r="E131" s="21"/>
      <c r="F131" s="21"/>
      <c r="G131" s="21"/>
      <c r="H131" s="21"/>
      <c r="I131" s="21"/>
      <c r="J131" s="21"/>
      <c r="K131" s="21"/>
      <c r="L131" s="21"/>
      <c r="M131" s="23"/>
    </row>
    <row r="132" spans="2:13" s="20" customFormat="1" x14ac:dyDescent="0.25">
      <c r="D132" s="21"/>
      <c r="E132" s="21"/>
      <c r="F132" s="21"/>
      <c r="G132" s="21"/>
      <c r="H132" s="21"/>
      <c r="I132" s="21"/>
      <c r="J132" s="21"/>
      <c r="K132" s="21"/>
      <c r="L132" s="21"/>
      <c r="M132" s="23"/>
    </row>
    <row r="133" spans="2:13" s="20" customFormat="1" x14ac:dyDescent="0.25">
      <c r="D133" s="21"/>
      <c r="E133" s="21"/>
      <c r="F133" s="21"/>
      <c r="G133" s="21"/>
      <c r="H133" s="21"/>
      <c r="I133" s="21"/>
      <c r="J133" s="21"/>
      <c r="K133" s="21"/>
      <c r="L133" s="21"/>
      <c r="M133" s="23"/>
    </row>
    <row r="134" spans="2:13" s="20" customFormat="1" x14ac:dyDescent="0.25">
      <c r="D134" s="21"/>
      <c r="E134" s="21"/>
      <c r="F134" s="21"/>
      <c r="G134" s="21"/>
      <c r="H134" s="21"/>
      <c r="I134" s="21"/>
      <c r="J134" s="21"/>
      <c r="K134" s="21"/>
      <c r="L134" s="21"/>
      <c r="M134" s="23"/>
    </row>
    <row r="135" spans="2:13" s="20" customFormat="1" x14ac:dyDescent="0.25">
      <c r="D135" s="21"/>
      <c r="E135" s="21"/>
      <c r="F135" s="21"/>
      <c r="G135" s="21"/>
      <c r="H135" s="21"/>
      <c r="I135" s="21"/>
      <c r="J135" s="21"/>
      <c r="K135" s="21"/>
      <c r="L135" s="21"/>
      <c r="M135" s="23"/>
    </row>
    <row r="136" spans="2:13" s="20" customFormat="1" x14ac:dyDescent="0.25">
      <c r="D136" s="21"/>
      <c r="E136" s="21"/>
      <c r="F136" s="21"/>
      <c r="G136" s="21"/>
      <c r="H136" s="21"/>
      <c r="I136" s="21"/>
      <c r="J136" s="21"/>
      <c r="K136" s="21"/>
      <c r="L136" s="21"/>
      <c r="M136" s="23"/>
    </row>
    <row r="137" spans="2:13" s="20" customFormat="1" x14ac:dyDescent="0.25">
      <c r="D137" s="21"/>
      <c r="E137" s="21"/>
      <c r="F137" s="21"/>
      <c r="G137" s="21"/>
      <c r="H137" s="21"/>
      <c r="I137" s="21"/>
      <c r="J137" s="21"/>
      <c r="K137" s="21"/>
      <c r="L137" s="21"/>
      <c r="M137" s="23"/>
    </row>
    <row r="138" spans="2:13" s="20" customFormat="1" x14ac:dyDescent="0.25">
      <c r="D138" s="21"/>
      <c r="E138" s="21"/>
      <c r="F138" s="21"/>
      <c r="G138" s="21"/>
      <c r="H138" s="21"/>
      <c r="I138" s="21"/>
      <c r="J138" s="21"/>
      <c r="K138" s="21"/>
      <c r="L138" s="21"/>
      <c r="M138" s="23"/>
    </row>
    <row r="139" spans="2:13" s="20" customFormat="1" x14ac:dyDescent="0.25">
      <c r="D139" s="21"/>
      <c r="E139" s="21"/>
      <c r="F139" s="21"/>
      <c r="G139" s="21"/>
      <c r="H139" s="21"/>
      <c r="I139" s="21"/>
      <c r="J139" s="21"/>
      <c r="K139" s="21"/>
      <c r="L139" s="21"/>
      <c r="M139" s="23"/>
    </row>
    <row r="140" spans="2:13" s="20" customFormat="1" x14ac:dyDescent="0.25">
      <c r="D140" s="21"/>
      <c r="E140" s="21"/>
      <c r="F140" s="21"/>
      <c r="G140" s="21"/>
      <c r="H140" s="21"/>
      <c r="I140" s="21"/>
      <c r="J140" s="21"/>
      <c r="K140" s="21"/>
      <c r="L140" s="21"/>
      <c r="M140" s="23"/>
    </row>
    <row r="141" spans="2:13" s="20" customFormat="1" x14ac:dyDescent="0.25">
      <c r="D141" s="21"/>
      <c r="E141" s="21"/>
      <c r="F141" s="21"/>
      <c r="G141" s="21"/>
      <c r="H141" s="21"/>
      <c r="I141" s="21"/>
      <c r="J141" s="21"/>
      <c r="K141" s="21"/>
      <c r="L141" s="21"/>
      <c r="M141" s="23"/>
    </row>
    <row r="142" spans="2:13" s="20" customFormat="1" x14ac:dyDescent="0.25">
      <c r="D142" s="21"/>
      <c r="E142" s="21"/>
      <c r="F142" s="21"/>
      <c r="G142" s="21"/>
      <c r="H142" s="21"/>
      <c r="I142" s="21"/>
      <c r="J142" s="21"/>
      <c r="K142" s="21"/>
      <c r="L142" s="21"/>
      <c r="M142" s="23"/>
    </row>
    <row r="143" spans="2:13" s="20" customFormat="1" x14ac:dyDescent="0.25">
      <c r="D143" s="21"/>
      <c r="E143" s="21"/>
      <c r="F143" s="21"/>
      <c r="G143" s="21"/>
      <c r="H143" s="21"/>
      <c r="I143" s="21"/>
      <c r="J143" s="21"/>
      <c r="K143" s="21"/>
      <c r="L143" s="21"/>
      <c r="M143" s="23"/>
    </row>
    <row r="144" spans="2:13" s="20" customFormat="1" x14ac:dyDescent="0.25">
      <c r="D144" s="21"/>
      <c r="E144" s="21"/>
      <c r="F144" s="21"/>
      <c r="G144" s="21"/>
      <c r="H144" s="21"/>
      <c r="I144" s="21"/>
      <c r="J144" s="21"/>
      <c r="K144" s="21"/>
      <c r="L144" s="21"/>
      <c r="M144" s="23"/>
    </row>
    <row r="145" spans="4:13" s="20" customFormat="1" x14ac:dyDescent="0.25">
      <c r="D145" s="21"/>
      <c r="E145" s="21"/>
      <c r="F145" s="21"/>
      <c r="G145" s="21"/>
      <c r="H145" s="21"/>
      <c r="I145" s="21"/>
      <c r="J145" s="21"/>
      <c r="K145" s="21"/>
      <c r="L145" s="21"/>
      <c r="M145" s="23"/>
    </row>
    <row r="146" spans="4:13" s="20" customFormat="1" x14ac:dyDescent="0.25">
      <c r="D146" s="21"/>
      <c r="E146" s="21"/>
      <c r="F146" s="21"/>
      <c r="G146" s="21"/>
      <c r="H146" s="21"/>
      <c r="I146" s="21"/>
      <c r="J146" s="21"/>
      <c r="K146" s="21"/>
      <c r="L146" s="21"/>
      <c r="M146" s="23"/>
    </row>
    <row r="147" spans="4:13" s="20" customFormat="1" x14ac:dyDescent="0.25">
      <c r="D147" s="21"/>
      <c r="E147" s="21"/>
      <c r="F147" s="21"/>
      <c r="G147" s="21"/>
      <c r="H147" s="21"/>
      <c r="I147" s="21"/>
      <c r="J147" s="21"/>
      <c r="K147" s="21"/>
      <c r="L147" s="21"/>
      <c r="M147" s="23"/>
    </row>
    <row r="148" spans="4:13" s="20" customFormat="1" x14ac:dyDescent="0.25">
      <c r="D148" s="21"/>
      <c r="E148" s="21"/>
      <c r="F148" s="21"/>
      <c r="G148" s="21"/>
      <c r="H148" s="21"/>
      <c r="I148" s="21"/>
      <c r="J148" s="21"/>
      <c r="K148" s="21"/>
      <c r="L148" s="21"/>
      <c r="M148" s="23"/>
    </row>
    <row r="149" spans="4:13" s="20" customFormat="1" x14ac:dyDescent="0.25">
      <c r="D149" s="21"/>
      <c r="E149" s="21"/>
      <c r="F149" s="21"/>
      <c r="G149" s="21"/>
      <c r="H149" s="21"/>
      <c r="I149" s="21"/>
      <c r="J149" s="21"/>
      <c r="K149" s="21"/>
      <c r="L149" s="21"/>
      <c r="M149" s="23"/>
    </row>
    <row r="150" spans="4:13" s="20" customFormat="1" x14ac:dyDescent="0.25">
      <c r="D150" s="21"/>
      <c r="E150" s="21"/>
      <c r="F150" s="21"/>
      <c r="G150" s="21"/>
      <c r="H150" s="21"/>
      <c r="I150" s="21"/>
      <c r="J150" s="21"/>
      <c r="K150" s="21"/>
      <c r="L150" s="21"/>
      <c r="M150" s="23"/>
    </row>
    <row r="151" spans="4:13" s="20" customFormat="1" x14ac:dyDescent="0.25">
      <c r="D151" s="21"/>
      <c r="E151" s="21"/>
      <c r="F151" s="21"/>
      <c r="G151" s="21"/>
      <c r="H151" s="21"/>
      <c r="I151" s="21"/>
      <c r="J151" s="21"/>
      <c r="K151" s="21"/>
      <c r="L151" s="21"/>
      <c r="M151" s="23"/>
    </row>
    <row r="152" spans="4:13" s="20" customFormat="1" x14ac:dyDescent="0.25">
      <c r="D152" s="21"/>
      <c r="E152" s="21"/>
      <c r="F152" s="21"/>
      <c r="G152" s="21"/>
      <c r="H152" s="21"/>
      <c r="I152" s="21"/>
      <c r="J152" s="21"/>
      <c r="K152" s="21"/>
      <c r="L152" s="21"/>
      <c r="M152" s="23"/>
    </row>
    <row r="153" spans="4:13" s="20" customFormat="1" x14ac:dyDescent="0.25">
      <c r="D153" s="21"/>
      <c r="E153" s="21"/>
      <c r="F153" s="21"/>
      <c r="G153" s="21"/>
      <c r="H153" s="21"/>
      <c r="I153" s="21"/>
      <c r="J153" s="21"/>
      <c r="K153" s="21"/>
      <c r="L153" s="21"/>
      <c r="M153" s="23"/>
    </row>
    <row r="154" spans="4:13" s="20" customFormat="1" x14ac:dyDescent="0.25">
      <c r="D154" s="21"/>
      <c r="E154" s="21"/>
      <c r="F154" s="21"/>
      <c r="G154" s="21"/>
      <c r="H154" s="21"/>
      <c r="I154" s="21"/>
      <c r="J154" s="21"/>
      <c r="K154" s="21"/>
      <c r="L154" s="21"/>
      <c r="M154" s="23"/>
    </row>
    <row r="155" spans="4:13" s="20" customFormat="1" x14ac:dyDescent="0.25">
      <c r="D155" s="21"/>
      <c r="E155" s="21"/>
      <c r="F155" s="21"/>
      <c r="G155" s="21"/>
      <c r="H155" s="21"/>
      <c r="I155" s="21"/>
      <c r="J155" s="21"/>
      <c r="K155" s="21"/>
      <c r="L155" s="21"/>
      <c r="M155" s="23"/>
    </row>
    <row r="156" spans="4:13" s="20" customFormat="1" x14ac:dyDescent="0.25">
      <c r="D156" s="21"/>
      <c r="E156" s="21"/>
      <c r="F156" s="21"/>
      <c r="G156" s="21"/>
      <c r="H156" s="21"/>
      <c r="I156" s="21"/>
      <c r="J156" s="21"/>
      <c r="K156" s="21"/>
      <c r="L156" s="21"/>
      <c r="M156" s="23"/>
    </row>
    <row r="157" spans="4:13" s="20" customFormat="1" x14ac:dyDescent="0.25">
      <c r="D157" s="21"/>
      <c r="E157" s="21"/>
      <c r="F157" s="21"/>
      <c r="G157" s="21"/>
      <c r="H157" s="21"/>
      <c r="I157" s="21"/>
      <c r="J157" s="21"/>
      <c r="K157" s="21"/>
      <c r="L157" s="21"/>
      <c r="M157" s="23"/>
    </row>
    <row r="158" spans="4:13" s="20" customFormat="1" x14ac:dyDescent="0.25">
      <c r="D158" s="21"/>
      <c r="E158" s="21"/>
      <c r="F158" s="21"/>
      <c r="G158" s="21"/>
      <c r="H158" s="21"/>
      <c r="I158" s="21"/>
      <c r="J158" s="21"/>
      <c r="K158" s="21"/>
      <c r="L158" s="21"/>
      <c r="M158" s="23"/>
    </row>
    <row r="159" spans="4:13" s="20" customFormat="1" x14ac:dyDescent="0.25">
      <c r="D159" s="21"/>
      <c r="E159" s="21"/>
      <c r="F159" s="21"/>
      <c r="G159" s="21"/>
      <c r="H159" s="21"/>
      <c r="I159" s="21"/>
      <c r="J159" s="21"/>
      <c r="K159" s="21"/>
      <c r="L159" s="21"/>
      <c r="M159" s="23"/>
    </row>
    <row r="160" spans="4:13" s="20" customFormat="1" x14ac:dyDescent="0.25">
      <c r="D160" s="21"/>
      <c r="E160" s="21"/>
      <c r="F160" s="21"/>
      <c r="G160" s="21"/>
      <c r="H160" s="21"/>
      <c r="I160" s="21"/>
      <c r="J160" s="21"/>
      <c r="K160" s="21"/>
      <c r="L160" s="21"/>
      <c r="M160" s="23"/>
    </row>
    <row r="161" spans="4:13" s="20" customFormat="1" x14ac:dyDescent="0.25">
      <c r="D161" s="21"/>
      <c r="E161" s="21"/>
      <c r="F161" s="21"/>
      <c r="G161" s="21"/>
      <c r="H161" s="21"/>
      <c r="I161" s="21"/>
      <c r="J161" s="21"/>
      <c r="K161" s="21"/>
      <c r="L161" s="21"/>
      <c r="M161" s="23"/>
    </row>
    <row r="162" spans="4:13" s="20" customFormat="1" x14ac:dyDescent="0.25">
      <c r="D162" s="21"/>
      <c r="E162" s="21"/>
      <c r="F162" s="21"/>
      <c r="G162" s="21"/>
      <c r="H162" s="21"/>
      <c r="I162" s="21"/>
      <c r="J162" s="21"/>
      <c r="K162" s="21"/>
      <c r="L162" s="21"/>
      <c r="M162" s="23"/>
    </row>
    <row r="163" spans="4:13" s="20" customFormat="1" x14ac:dyDescent="0.25">
      <c r="D163" s="21"/>
      <c r="E163" s="21"/>
      <c r="F163" s="21"/>
      <c r="G163" s="21"/>
      <c r="H163" s="21"/>
      <c r="I163" s="21"/>
      <c r="J163" s="21"/>
      <c r="K163" s="21"/>
      <c r="L163" s="21"/>
      <c r="M163" s="23"/>
    </row>
    <row r="164" spans="4:13" s="20" customFormat="1" x14ac:dyDescent="0.25">
      <c r="D164" s="21"/>
      <c r="E164" s="21"/>
      <c r="F164" s="21"/>
      <c r="G164" s="21"/>
      <c r="H164" s="21"/>
      <c r="I164" s="21"/>
      <c r="J164" s="21"/>
      <c r="K164" s="21"/>
      <c r="L164" s="21"/>
      <c r="M164" s="23"/>
    </row>
    <row r="165" spans="4:13" s="20" customFormat="1" x14ac:dyDescent="0.25">
      <c r="D165" s="21"/>
      <c r="E165" s="21"/>
      <c r="F165" s="21"/>
      <c r="G165" s="21"/>
      <c r="H165" s="21"/>
      <c r="I165" s="21"/>
      <c r="J165" s="21"/>
      <c r="K165" s="21"/>
      <c r="L165" s="21"/>
      <c r="M165" s="23"/>
    </row>
    <row r="166" spans="4:13" s="20" customFormat="1" x14ac:dyDescent="0.25">
      <c r="D166" s="21"/>
      <c r="E166" s="21"/>
      <c r="F166" s="21"/>
      <c r="G166" s="21"/>
      <c r="H166" s="21"/>
      <c r="I166" s="21"/>
      <c r="J166" s="21"/>
      <c r="K166" s="21"/>
      <c r="L166" s="21"/>
      <c r="M166" s="23"/>
    </row>
    <row r="167" spans="4:13" s="20" customFormat="1" x14ac:dyDescent="0.25">
      <c r="D167" s="21"/>
      <c r="E167" s="21"/>
      <c r="F167" s="21"/>
      <c r="G167" s="21"/>
      <c r="H167" s="21"/>
      <c r="I167" s="21"/>
      <c r="J167" s="21"/>
      <c r="K167" s="21"/>
      <c r="L167" s="21"/>
      <c r="M167" s="23"/>
    </row>
    <row r="168" spans="4:13" s="20" customFormat="1" x14ac:dyDescent="0.25">
      <c r="D168" s="21"/>
      <c r="E168" s="21"/>
      <c r="F168" s="21"/>
      <c r="G168" s="21"/>
      <c r="H168" s="21"/>
      <c r="I168" s="21"/>
      <c r="J168" s="21"/>
      <c r="K168" s="21"/>
      <c r="L168" s="21"/>
      <c r="M168" s="23"/>
    </row>
    <row r="169" spans="4:13" s="20" customFormat="1" x14ac:dyDescent="0.25">
      <c r="D169" s="21"/>
      <c r="E169" s="21"/>
      <c r="F169" s="21"/>
      <c r="G169" s="21"/>
      <c r="H169" s="21"/>
      <c r="I169" s="21"/>
      <c r="J169" s="21"/>
      <c r="K169" s="21"/>
      <c r="L169" s="21"/>
      <c r="M169" s="23"/>
    </row>
    <row r="170" spans="4:13" s="20" customFormat="1" x14ac:dyDescent="0.25">
      <c r="D170" s="21"/>
      <c r="E170" s="21"/>
      <c r="F170" s="21"/>
      <c r="G170" s="21"/>
      <c r="H170" s="21"/>
      <c r="I170" s="21"/>
      <c r="J170" s="21"/>
      <c r="K170" s="21"/>
      <c r="L170" s="21"/>
      <c r="M170" s="23"/>
    </row>
    <row r="171" spans="4:13" s="20" customFormat="1" x14ac:dyDescent="0.25">
      <c r="D171" s="21"/>
      <c r="E171" s="21"/>
      <c r="F171" s="21"/>
      <c r="G171" s="21"/>
      <c r="H171" s="21"/>
      <c r="I171" s="21"/>
      <c r="J171" s="21"/>
      <c r="K171" s="21"/>
      <c r="L171" s="21"/>
      <c r="M171" s="23"/>
    </row>
    <row r="172" spans="4:13" s="20" customFormat="1" x14ac:dyDescent="0.25">
      <c r="D172" s="21"/>
      <c r="E172" s="21"/>
      <c r="F172" s="21"/>
      <c r="G172" s="21"/>
      <c r="H172" s="21"/>
      <c r="I172" s="21"/>
      <c r="J172" s="21"/>
      <c r="K172" s="21"/>
      <c r="L172" s="21"/>
      <c r="M172" s="23"/>
    </row>
    <row r="173" spans="4:13" s="20" customFormat="1" x14ac:dyDescent="0.25">
      <c r="D173" s="21"/>
      <c r="E173" s="21"/>
      <c r="F173" s="21"/>
      <c r="G173" s="21"/>
      <c r="H173" s="21"/>
      <c r="I173" s="21"/>
      <c r="J173" s="21"/>
      <c r="K173" s="21"/>
      <c r="L173" s="21"/>
      <c r="M173" s="23"/>
    </row>
    <row r="174" spans="4:13" s="20" customFormat="1" x14ac:dyDescent="0.25">
      <c r="D174" s="21"/>
      <c r="E174" s="21"/>
      <c r="F174" s="21"/>
      <c r="G174" s="21"/>
      <c r="H174" s="21"/>
      <c r="I174" s="21"/>
      <c r="J174" s="21"/>
      <c r="K174" s="21"/>
      <c r="L174" s="21"/>
      <c r="M174" s="23"/>
    </row>
    <row r="175" spans="4:13" s="20" customFormat="1" x14ac:dyDescent="0.25">
      <c r="D175" s="21"/>
      <c r="E175" s="21"/>
      <c r="F175" s="21"/>
      <c r="G175" s="21"/>
      <c r="H175" s="21"/>
      <c r="I175" s="21"/>
      <c r="J175" s="21"/>
      <c r="K175" s="21"/>
      <c r="L175" s="21"/>
      <c r="M175" s="23"/>
    </row>
    <row r="176" spans="4:13" s="20" customFormat="1" x14ac:dyDescent="0.25">
      <c r="D176" s="21"/>
      <c r="E176" s="21"/>
      <c r="F176" s="21"/>
      <c r="G176" s="21"/>
      <c r="H176" s="21"/>
      <c r="I176" s="21"/>
      <c r="J176" s="21"/>
      <c r="K176" s="21"/>
      <c r="L176" s="21"/>
      <c r="M176" s="23"/>
    </row>
    <row r="177" spans="4:13" s="20" customFormat="1" x14ac:dyDescent="0.25">
      <c r="D177" s="21"/>
      <c r="E177" s="21"/>
      <c r="F177" s="21"/>
      <c r="G177" s="21"/>
      <c r="H177" s="21"/>
      <c r="I177" s="21"/>
      <c r="J177" s="21"/>
      <c r="K177" s="21"/>
      <c r="L177" s="21"/>
      <c r="M177" s="23"/>
    </row>
    <row r="178" spans="4:13" s="20" customFormat="1" x14ac:dyDescent="0.25">
      <c r="D178" s="21"/>
      <c r="E178" s="21"/>
      <c r="F178" s="21"/>
      <c r="G178" s="21"/>
      <c r="H178" s="21"/>
      <c r="I178" s="21"/>
      <c r="J178" s="21"/>
      <c r="K178" s="21"/>
      <c r="L178" s="21"/>
      <c r="M178" s="23"/>
    </row>
    <row r="179" spans="4:13" s="20" customFormat="1" x14ac:dyDescent="0.25">
      <c r="D179" s="21"/>
      <c r="E179" s="21"/>
      <c r="F179" s="21"/>
      <c r="G179" s="21"/>
      <c r="H179" s="21"/>
      <c r="I179" s="21"/>
      <c r="J179" s="21"/>
      <c r="K179" s="21"/>
      <c r="L179" s="21"/>
      <c r="M179" s="23"/>
    </row>
    <row r="180" spans="4:13" s="20" customFormat="1" x14ac:dyDescent="0.25">
      <c r="D180" s="21"/>
      <c r="E180" s="21"/>
      <c r="F180" s="21"/>
      <c r="G180" s="21"/>
      <c r="H180" s="21"/>
      <c r="I180" s="21"/>
      <c r="J180" s="21"/>
      <c r="K180" s="21"/>
      <c r="L180" s="21"/>
      <c r="M180" s="23"/>
    </row>
    <row r="181" spans="4:13" s="20" customFormat="1" x14ac:dyDescent="0.25">
      <c r="D181" s="21"/>
      <c r="E181" s="21"/>
      <c r="F181" s="21"/>
      <c r="G181" s="21"/>
      <c r="H181" s="21"/>
      <c r="I181" s="21"/>
      <c r="J181" s="21"/>
      <c r="K181" s="21"/>
      <c r="L181" s="21"/>
      <c r="M181" s="23"/>
    </row>
    <row r="182" spans="4:13" s="20" customFormat="1" x14ac:dyDescent="0.25">
      <c r="D182" s="21"/>
      <c r="E182" s="21"/>
      <c r="F182" s="21"/>
      <c r="G182" s="21"/>
      <c r="H182" s="21"/>
      <c r="I182" s="21"/>
      <c r="J182" s="21"/>
      <c r="K182" s="21"/>
      <c r="L182" s="21"/>
      <c r="M182" s="23"/>
    </row>
    <row r="183" spans="4:13" s="20" customFormat="1" x14ac:dyDescent="0.25">
      <c r="D183" s="21"/>
      <c r="E183" s="21"/>
      <c r="F183" s="21"/>
      <c r="G183" s="21"/>
      <c r="H183" s="21"/>
      <c r="I183" s="21"/>
      <c r="J183" s="21"/>
      <c r="K183" s="21"/>
      <c r="L183" s="21"/>
      <c r="M183" s="23"/>
    </row>
    <row r="184" spans="4:13" s="20" customFormat="1" x14ac:dyDescent="0.25">
      <c r="D184" s="21"/>
      <c r="E184" s="21"/>
      <c r="F184" s="21"/>
      <c r="G184" s="21"/>
      <c r="H184" s="21"/>
      <c r="I184" s="21"/>
      <c r="J184" s="21"/>
      <c r="K184" s="21"/>
      <c r="L184" s="21"/>
      <c r="M184" s="23"/>
    </row>
    <row r="185" spans="4:13" s="20" customFormat="1" x14ac:dyDescent="0.25">
      <c r="D185" s="21"/>
      <c r="E185" s="21"/>
      <c r="F185" s="21"/>
      <c r="G185" s="21"/>
      <c r="H185" s="21"/>
      <c r="I185" s="21"/>
      <c r="J185" s="21"/>
      <c r="K185" s="21"/>
      <c r="L185" s="21"/>
      <c r="M185" s="23"/>
    </row>
    <row r="186" spans="4:13" s="20" customFormat="1" x14ac:dyDescent="0.25">
      <c r="D186" s="21"/>
      <c r="E186" s="21"/>
      <c r="F186" s="21"/>
      <c r="G186" s="21"/>
      <c r="H186" s="21"/>
      <c r="I186" s="21"/>
      <c r="J186" s="21"/>
      <c r="K186" s="21"/>
      <c r="L186" s="21"/>
      <c r="M186" s="23"/>
    </row>
    <row r="187" spans="4:13" s="20" customFormat="1" x14ac:dyDescent="0.25">
      <c r="D187" s="21"/>
      <c r="E187" s="21"/>
      <c r="F187" s="21"/>
      <c r="G187" s="21"/>
      <c r="H187" s="21"/>
      <c r="I187" s="21"/>
      <c r="J187" s="21"/>
      <c r="K187" s="21"/>
      <c r="L187" s="21"/>
      <c r="M187" s="23"/>
    </row>
    <row r="188" spans="4:13" s="20" customFormat="1" x14ac:dyDescent="0.25">
      <c r="D188" s="21"/>
      <c r="E188" s="21"/>
      <c r="F188" s="21"/>
      <c r="G188" s="21"/>
      <c r="H188" s="21"/>
      <c r="I188" s="21"/>
      <c r="J188" s="21"/>
      <c r="K188" s="21"/>
      <c r="L188" s="21"/>
      <c r="M188" s="23"/>
    </row>
    <row r="189" spans="4:13" s="20" customFormat="1" x14ac:dyDescent="0.25">
      <c r="D189" s="21"/>
      <c r="E189" s="21"/>
      <c r="F189" s="21"/>
      <c r="G189" s="21"/>
      <c r="H189" s="21"/>
      <c r="I189" s="21"/>
      <c r="J189" s="21"/>
      <c r="K189" s="21"/>
      <c r="L189" s="21"/>
      <c r="M189" s="23"/>
    </row>
    <row r="190" spans="4:13" s="20" customFormat="1" x14ac:dyDescent="0.25">
      <c r="D190" s="21"/>
      <c r="E190" s="21"/>
      <c r="F190" s="21"/>
      <c r="G190" s="21"/>
      <c r="H190" s="21"/>
      <c r="I190" s="21"/>
      <c r="J190" s="21"/>
      <c r="K190" s="21"/>
      <c r="L190" s="21"/>
      <c r="M190" s="23"/>
    </row>
    <row r="191" spans="4:13" s="20" customFormat="1" x14ac:dyDescent="0.25">
      <c r="D191" s="21"/>
      <c r="E191" s="21"/>
      <c r="F191" s="21"/>
      <c r="G191" s="21"/>
      <c r="H191" s="21"/>
      <c r="I191" s="21"/>
      <c r="J191" s="21"/>
      <c r="K191" s="21"/>
      <c r="L191" s="21"/>
      <c r="M191" s="23"/>
    </row>
    <row r="192" spans="4:13" s="20" customFormat="1" x14ac:dyDescent="0.25">
      <c r="D192" s="21"/>
      <c r="E192" s="21"/>
      <c r="F192" s="21"/>
      <c r="G192" s="21"/>
      <c r="H192" s="21"/>
      <c r="I192" s="21"/>
      <c r="J192" s="21"/>
      <c r="K192" s="21"/>
      <c r="L192" s="21"/>
      <c r="M192" s="23"/>
    </row>
    <row r="193" spans="4:13" s="20" customFormat="1" x14ac:dyDescent="0.25">
      <c r="D193" s="21"/>
      <c r="E193" s="21"/>
      <c r="F193" s="21"/>
      <c r="G193" s="21"/>
      <c r="H193" s="21"/>
      <c r="I193" s="21"/>
      <c r="J193" s="21"/>
      <c r="K193" s="21"/>
      <c r="L193" s="21"/>
      <c r="M193" s="23"/>
    </row>
    <row r="194" spans="4:13" s="20" customFormat="1" x14ac:dyDescent="0.25">
      <c r="D194" s="21"/>
      <c r="E194" s="21"/>
      <c r="F194" s="21"/>
      <c r="G194" s="21"/>
      <c r="H194" s="21"/>
      <c r="I194" s="21"/>
      <c r="J194" s="21"/>
      <c r="K194" s="21"/>
      <c r="L194" s="21"/>
      <c r="M194" s="23"/>
    </row>
    <row r="195" spans="4:13" s="20" customFormat="1" x14ac:dyDescent="0.25">
      <c r="D195" s="21"/>
      <c r="E195" s="21"/>
      <c r="F195" s="21"/>
      <c r="G195" s="21"/>
      <c r="H195" s="21"/>
      <c r="I195" s="21"/>
      <c r="J195" s="21"/>
      <c r="K195" s="21"/>
      <c r="L195" s="21"/>
      <c r="M195" s="23"/>
    </row>
    <row r="196" spans="4:13" s="20" customFormat="1" x14ac:dyDescent="0.25">
      <c r="D196" s="21"/>
      <c r="E196" s="21"/>
      <c r="F196" s="21"/>
      <c r="G196" s="21"/>
      <c r="H196" s="21"/>
      <c r="I196" s="21"/>
      <c r="J196" s="21"/>
      <c r="K196" s="21"/>
      <c r="L196" s="21"/>
      <c r="M196" s="23"/>
    </row>
    <row r="197" spans="4:13" s="20" customFormat="1" x14ac:dyDescent="0.25">
      <c r="D197" s="21"/>
      <c r="E197" s="21"/>
      <c r="F197" s="21"/>
      <c r="G197" s="21"/>
      <c r="H197" s="21"/>
      <c r="I197" s="21"/>
      <c r="J197" s="21"/>
      <c r="K197" s="21"/>
      <c r="L197" s="21"/>
      <c r="M197" s="23"/>
    </row>
    <row r="198" spans="4:13" s="20" customFormat="1" x14ac:dyDescent="0.25">
      <c r="D198" s="21"/>
      <c r="E198" s="21"/>
      <c r="F198" s="21"/>
      <c r="G198" s="21"/>
      <c r="H198" s="21"/>
      <c r="I198" s="21"/>
      <c r="J198" s="21"/>
      <c r="K198" s="21"/>
      <c r="L198" s="21"/>
      <c r="M198" s="23"/>
    </row>
    <row r="199" spans="4:13" s="20" customFormat="1" x14ac:dyDescent="0.25">
      <c r="D199" s="21"/>
      <c r="E199" s="21"/>
      <c r="F199" s="21"/>
      <c r="G199" s="21"/>
      <c r="H199" s="21"/>
      <c r="I199" s="21"/>
      <c r="J199" s="21"/>
      <c r="K199" s="21"/>
      <c r="L199" s="21"/>
      <c r="M199" s="23"/>
    </row>
    <row r="200" spans="4:13" s="20" customFormat="1" x14ac:dyDescent="0.25">
      <c r="D200" s="21"/>
      <c r="E200" s="21"/>
      <c r="F200" s="21"/>
      <c r="G200" s="21"/>
      <c r="H200" s="21"/>
      <c r="I200" s="21"/>
      <c r="J200" s="21"/>
      <c r="K200" s="21"/>
      <c r="L200" s="21"/>
      <c r="M200" s="23"/>
    </row>
    <row r="201" spans="4:13" s="20" customFormat="1" x14ac:dyDescent="0.25">
      <c r="D201" s="21"/>
      <c r="E201" s="21"/>
      <c r="F201" s="21"/>
      <c r="G201" s="21"/>
      <c r="H201" s="21"/>
      <c r="I201" s="21"/>
      <c r="J201" s="21"/>
      <c r="K201" s="21"/>
      <c r="L201" s="21"/>
      <c r="M201" s="23"/>
    </row>
    <row r="202" spans="4:13" s="20" customFormat="1" x14ac:dyDescent="0.25">
      <c r="D202" s="21"/>
      <c r="E202" s="21"/>
      <c r="F202" s="21"/>
      <c r="G202" s="21"/>
      <c r="H202" s="21"/>
      <c r="I202" s="21"/>
      <c r="J202" s="21"/>
      <c r="K202" s="21"/>
      <c r="L202" s="21"/>
      <c r="M202" s="23"/>
    </row>
    <row r="203" spans="4:13" s="20" customFormat="1" x14ac:dyDescent="0.25">
      <c r="D203" s="21"/>
      <c r="E203" s="21"/>
      <c r="F203" s="21"/>
      <c r="G203" s="21"/>
      <c r="H203" s="21"/>
      <c r="I203" s="21"/>
      <c r="J203" s="21"/>
      <c r="K203" s="21"/>
      <c r="L203" s="21"/>
      <c r="M203" s="23"/>
    </row>
    <row r="204" spans="4:13" s="20" customFormat="1" x14ac:dyDescent="0.25">
      <c r="D204" s="21"/>
      <c r="E204" s="21"/>
      <c r="F204" s="21"/>
      <c r="G204" s="21"/>
      <c r="H204" s="21"/>
      <c r="I204" s="21"/>
      <c r="J204" s="21"/>
      <c r="K204" s="21"/>
      <c r="L204" s="21"/>
      <c r="M204" s="23"/>
    </row>
    <row r="205" spans="4:13" s="20" customFormat="1" x14ac:dyDescent="0.25">
      <c r="D205" s="21"/>
      <c r="E205" s="21"/>
      <c r="F205" s="21"/>
      <c r="G205" s="21"/>
      <c r="H205" s="21"/>
      <c r="I205" s="21"/>
      <c r="J205" s="21"/>
      <c r="K205" s="21"/>
      <c r="L205" s="21"/>
      <c r="M205" s="23"/>
    </row>
    <row r="206" spans="4:13" s="20" customFormat="1" x14ac:dyDescent="0.25">
      <c r="D206" s="21"/>
      <c r="E206" s="21"/>
      <c r="F206" s="21"/>
      <c r="G206" s="21"/>
      <c r="H206" s="21"/>
      <c r="I206" s="21"/>
      <c r="J206" s="21"/>
      <c r="K206" s="21"/>
      <c r="L206" s="21"/>
      <c r="M206" s="23"/>
    </row>
    <row r="207" spans="4:13" s="20" customFormat="1" x14ac:dyDescent="0.25">
      <c r="D207" s="21"/>
      <c r="E207" s="21"/>
      <c r="F207" s="21"/>
      <c r="G207" s="21"/>
      <c r="H207" s="21"/>
      <c r="I207" s="21"/>
      <c r="J207" s="21"/>
      <c r="K207" s="21"/>
      <c r="L207" s="21"/>
      <c r="M207" s="23"/>
    </row>
    <row r="208" spans="4:13" s="20" customFormat="1" x14ac:dyDescent="0.25">
      <c r="D208" s="21"/>
      <c r="E208" s="21"/>
      <c r="F208" s="21"/>
      <c r="G208" s="21"/>
      <c r="H208" s="21"/>
      <c r="I208" s="21"/>
      <c r="J208" s="21"/>
      <c r="K208" s="21"/>
      <c r="L208" s="21"/>
      <c r="M208" s="23"/>
    </row>
    <row r="209" spans="4:13" s="20" customFormat="1" x14ac:dyDescent="0.25">
      <c r="D209" s="21"/>
      <c r="E209" s="21"/>
      <c r="F209" s="21"/>
      <c r="G209" s="21"/>
      <c r="H209" s="21"/>
      <c r="I209" s="21"/>
      <c r="J209" s="21"/>
      <c r="K209" s="21"/>
      <c r="L209" s="21"/>
      <c r="M209" s="23"/>
    </row>
    <row r="210" spans="4:13" s="20" customFormat="1" x14ac:dyDescent="0.25">
      <c r="D210" s="21"/>
      <c r="E210" s="21"/>
      <c r="F210" s="21"/>
      <c r="G210" s="21"/>
      <c r="H210" s="21"/>
      <c r="I210" s="21"/>
      <c r="J210" s="21"/>
      <c r="K210" s="21"/>
      <c r="L210" s="21"/>
      <c r="M210" s="23"/>
    </row>
    <row r="211" spans="4:13" s="20" customFormat="1" x14ac:dyDescent="0.25">
      <c r="D211" s="21"/>
      <c r="E211" s="21"/>
      <c r="F211" s="21"/>
      <c r="G211" s="21"/>
      <c r="H211" s="21"/>
      <c r="I211" s="21"/>
      <c r="J211" s="21"/>
      <c r="K211" s="21"/>
      <c r="L211" s="21"/>
      <c r="M211" s="23"/>
    </row>
    <row r="212" spans="4:13" s="20" customFormat="1" x14ac:dyDescent="0.25">
      <c r="D212" s="21"/>
      <c r="E212" s="21"/>
      <c r="F212" s="21"/>
      <c r="G212" s="21"/>
      <c r="H212" s="21"/>
      <c r="I212" s="21"/>
      <c r="J212" s="21"/>
      <c r="K212" s="21"/>
      <c r="L212" s="21"/>
      <c r="M212" s="23"/>
    </row>
    <row r="213" spans="4:13" s="20" customFormat="1" x14ac:dyDescent="0.25">
      <c r="D213" s="21"/>
      <c r="E213" s="21"/>
      <c r="F213" s="21"/>
      <c r="G213" s="21"/>
      <c r="H213" s="21"/>
      <c r="I213" s="21"/>
      <c r="J213" s="21"/>
      <c r="K213" s="21"/>
      <c r="L213" s="21"/>
      <c r="M213" s="23"/>
    </row>
    <row r="214" spans="4:13" s="20" customFormat="1" x14ac:dyDescent="0.25">
      <c r="D214" s="21"/>
      <c r="E214" s="21"/>
      <c r="F214" s="21"/>
      <c r="G214" s="21"/>
      <c r="H214" s="21"/>
      <c r="I214" s="21"/>
      <c r="J214" s="21"/>
      <c r="K214" s="21"/>
      <c r="L214" s="21"/>
      <c r="M214" s="23"/>
    </row>
    <row r="215" spans="4:13" s="20" customFormat="1" x14ac:dyDescent="0.25">
      <c r="D215" s="21"/>
      <c r="E215" s="21"/>
      <c r="F215" s="21"/>
      <c r="G215" s="21"/>
      <c r="H215" s="21"/>
      <c r="I215" s="21"/>
      <c r="J215" s="21"/>
      <c r="K215" s="21"/>
      <c r="L215" s="21"/>
      <c r="M215" s="23"/>
    </row>
    <row r="216" spans="4:13" s="20" customFormat="1" x14ac:dyDescent="0.25">
      <c r="D216" s="21"/>
      <c r="E216" s="21"/>
      <c r="F216" s="21"/>
      <c r="G216" s="21"/>
      <c r="H216" s="21"/>
      <c r="I216" s="21"/>
      <c r="J216" s="21"/>
      <c r="K216" s="21"/>
      <c r="L216" s="21"/>
      <c r="M216" s="23"/>
    </row>
    <row r="217" spans="4:13" s="20" customFormat="1" x14ac:dyDescent="0.25">
      <c r="D217" s="21"/>
      <c r="E217" s="21"/>
      <c r="F217" s="21"/>
      <c r="G217" s="21"/>
      <c r="H217" s="21"/>
      <c r="I217" s="21"/>
      <c r="J217" s="21"/>
      <c r="K217" s="21"/>
      <c r="L217" s="21"/>
      <c r="M217" s="23"/>
    </row>
    <row r="218" spans="4:13" s="20" customFormat="1" x14ac:dyDescent="0.25">
      <c r="D218" s="21"/>
      <c r="E218" s="21"/>
      <c r="F218" s="21"/>
      <c r="G218" s="21"/>
      <c r="H218" s="21"/>
      <c r="I218" s="21"/>
      <c r="J218" s="21"/>
      <c r="K218" s="21"/>
      <c r="L218" s="21"/>
      <c r="M218" s="23"/>
    </row>
    <row r="219" spans="4:13" s="20" customFormat="1" x14ac:dyDescent="0.25">
      <c r="D219" s="21"/>
      <c r="E219" s="21"/>
      <c r="F219" s="21"/>
      <c r="G219" s="21"/>
      <c r="H219" s="21"/>
      <c r="I219" s="21"/>
      <c r="J219" s="21"/>
      <c r="K219" s="21"/>
      <c r="L219" s="21"/>
      <c r="M219" s="23"/>
    </row>
    <row r="220" spans="4:13" s="20" customFormat="1" x14ac:dyDescent="0.25">
      <c r="D220" s="21"/>
      <c r="E220" s="21"/>
      <c r="F220" s="21"/>
      <c r="G220" s="21"/>
      <c r="H220" s="21"/>
      <c r="I220" s="21"/>
      <c r="J220" s="21"/>
      <c r="K220" s="21"/>
      <c r="L220" s="21"/>
      <c r="M220" s="23"/>
    </row>
    <row r="221" spans="4:13" s="20" customFormat="1" x14ac:dyDescent="0.25">
      <c r="D221" s="21"/>
      <c r="E221" s="21"/>
      <c r="F221" s="21"/>
      <c r="G221" s="21"/>
      <c r="H221" s="21"/>
      <c r="I221" s="21"/>
      <c r="J221" s="21"/>
      <c r="K221" s="21"/>
      <c r="L221" s="21"/>
      <c r="M221" s="23"/>
    </row>
    <row r="222" spans="4:13" s="20" customFormat="1" x14ac:dyDescent="0.25">
      <c r="D222" s="21"/>
      <c r="E222" s="21"/>
      <c r="F222" s="21"/>
      <c r="G222" s="21"/>
      <c r="H222" s="21"/>
      <c r="I222" s="21"/>
      <c r="J222" s="21"/>
      <c r="K222" s="21"/>
      <c r="L222" s="21"/>
      <c r="M222" s="23"/>
    </row>
    <row r="223" spans="4:13" s="20" customFormat="1" x14ac:dyDescent="0.25">
      <c r="D223" s="21"/>
      <c r="E223" s="21"/>
      <c r="F223" s="21"/>
      <c r="G223" s="21"/>
      <c r="H223" s="21"/>
      <c r="I223" s="21"/>
      <c r="J223" s="21"/>
      <c r="K223" s="21"/>
      <c r="L223" s="21"/>
      <c r="M223" s="23"/>
    </row>
    <row r="224" spans="4:13" s="20" customFormat="1" x14ac:dyDescent="0.25">
      <c r="D224" s="21"/>
      <c r="E224" s="21"/>
      <c r="F224" s="21"/>
      <c r="G224" s="21"/>
      <c r="H224" s="21"/>
      <c r="I224" s="21"/>
      <c r="J224" s="21"/>
      <c r="K224" s="21"/>
      <c r="L224" s="21"/>
      <c r="M224" s="23"/>
    </row>
    <row r="225" spans="4:13" s="20" customFormat="1" x14ac:dyDescent="0.25">
      <c r="D225" s="21"/>
      <c r="E225" s="21"/>
      <c r="F225" s="21"/>
      <c r="G225" s="21"/>
      <c r="H225" s="21"/>
      <c r="I225" s="21"/>
      <c r="J225" s="21"/>
      <c r="K225" s="21"/>
      <c r="L225" s="21"/>
      <c r="M225" s="23"/>
    </row>
    <row r="226" spans="4:13" s="20" customFormat="1" x14ac:dyDescent="0.25">
      <c r="D226" s="21"/>
      <c r="E226" s="21"/>
      <c r="F226" s="21"/>
      <c r="G226" s="21"/>
      <c r="H226" s="21"/>
      <c r="I226" s="21"/>
      <c r="J226" s="21"/>
      <c r="K226" s="21"/>
      <c r="L226" s="21"/>
      <c r="M226" s="23"/>
    </row>
    <row r="227" spans="4:13" s="20" customFormat="1" x14ac:dyDescent="0.25">
      <c r="D227" s="21"/>
      <c r="E227" s="21"/>
      <c r="F227" s="21"/>
      <c r="G227" s="21"/>
      <c r="H227" s="21"/>
      <c r="I227" s="21"/>
      <c r="J227" s="21"/>
      <c r="K227" s="21"/>
      <c r="L227" s="21"/>
      <c r="M227" s="23"/>
    </row>
    <row r="228" spans="4:13" s="20" customFormat="1" x14ac:dyDescent="0.25">
      <c r="D228" s="21"/>
      <c r="E228" s="21"/>
      <c r="F228" s="21"/>
      <c r="G228" s="21"/>
      <c r="H228" s="21"/>
      <c r="I228" s="21"/>
      <c r="J228" s="21"/>
      <c r="K228" s="21"/>
      <c r="L228" s="21"/>
      <c r="M228" s="23"/>
    </row>
    <row r="229" spans="4:13" s="20" customFormat="1" x14ac:dyDescent="0.25">
      <c r="D229" s="21"/>
      <c r="E229" s="21"/>
      <c r="F229" s="21"/>
      <c r="G229" s="21"/>
      <c r="H229" s="21"/>
      <c r="I229" s="21"/>
      <c r="J229" s="21"/>
      <c r="K229" s="21"/>
      <c r="L229" s="21"/>
      <c r="M229" s="23"/>
    </row>
    <row r="230" spans="4:13" s="20" customFormat="1" x14ac:dyDescent="0.25">
      <c r="D230" s="21"/>
      <c r="E230" s="21"/>
      <c r="F230" s="21"/>
      <c r="G230" s="21"/>
      <c r="H230" s="21"/>
      <c r="I230" s="21"/>
      <c r="J230" s="21"/>
      <c r="K230" s="21"/>
      <c r="L230" s="21"/>
      <c r="M230" s="23"/>
    </row>
    <row r="231" spans="4:13" s="20" customFormat="1" x14ac:dyDescent="0.25">
      <c r="D231" s="21"/>
      <c r="E231" s="21"/>
      <c r="F231" s="21"/>
      <c r="G231" s="21"/>
      <c r="H231" s="21"/>
      <c r="I231" s="21"/>
      <c r="J231" s="21"/>
      <c r="K231" s="21"/>
      <c r="L231" s="21"/>
      <c r="M231" s="23"/>
    </row>
    <row r="232" spans="4:13" s="20" customFormat="1" x14ac:dyDescent="0.25">
      <c r="D232" s="21"/>
      <c r="E232" s="21"/>
      <c r="F232" s="21"/>
      <c r="G232" s="21"/>
      <c r="H232" s="21"/>
      <c r="I232" s="21"/>
      <c r="J232" s="21"/>
      <c r="K232" s="21"/>
      <c r="L232" s="21"/>
      <c r="M232" s="23"/>
    </row>
    <row r="233" spans="4:13" s="20" customFormat="1" x14ac:dyDescent="0.25">
      <c r="D233" s="21"/>
      <c r="E233" s="21"/>
      <c r="F233" s="21"/>
      <c r="G233" s="21"/>
      <c r="H233" s="21"/>
      <c r="I233" s="21"/>
      <c r="J233" s="21"/>
      <c r="K233" s="21"/>
      <c r="L233" s="21"/>
      <c r="M233" s="23"/>
    </row>
    <row r="234" spans="4:13" s="20" customFormat="1" x14ac:dyDescent="0.25">
      <c r="D234" s="21"/>
      <c r="E234" s="21"/>
      <c r="F234" s="21"/>
      <c r="G234" s="21"/>
      <c r="H234" s="21"/>
      <c r="I234" s="21"/>
      <c r="J234" s="21"/>
      <c r="K234" s="21"/>
      <c r="L234" s="21"/>
      <c r="M234" s="23"/>
    </row>
    <row r="235" spans="4:13" s="20" customFormat="1" x14ac:dyDescent="0.25">
      <c r="D235" s="21"/>
      <c r="E235" s="21"/>
      <c r="F235" s="21"/>
      <c r="G235" s="21"/>
      <c r="H235" s="21"/>
      <c r="I235" s="21"/>
      <c r="J235" s="21"/>
      <c r="K235" s="21"/>
      <c r="L235" s="21"/>
      <c r="M235" s="23"/>
    </row>
    <row r="236" spans="4:13" s="20" customFormat="1" x14ac:dyDescent="0.25">
      <c r="D236" s="21"/>
      <c r="E236" s="21"/>
      <c r="F236" s="21"/>
      <c r="G236" s="21"/>
      <c r="H236" s="21"/>
      <c r="I236" s="21"/>
      <c r="J236" s="21"/>
      <c r="K236" s="21"/>
      <c r="L236" s="21"/>
      <c r="M236" s="23"/>
    </row>
    <row r="237" spans="4:13" s="20" customFormat="1" x14ac:dyDescent="0.25">
      <c r="D237" s="21"/>
      <c r="E237" s="21"/>
      <c r="F237" s="21"/>
      <c r="G237" s="21"/>
      <c r="H237" s="21"/>
      <c r="I237" s="21"/>
      <c r="J237" s="21"/>
      <c r="K237" s="21"/>
      <c r="L237" s="21"/>
      <c r="M237" s="23"/>
    </row>
    <row r="238" spans="4:13" s="20" customFormat="1" x14ac:dyDescent="0.25">
      <c r="D238" s="21"/>
      <c r="E238" s="21"/>
      <c r="F238" s="21"/>
      <c r="G238" s="21"/>
      <c r="H238" s="21"/>
      <c r="I238" s="21"/>
      <c r="J238" s="21"/>
      <c r="K238" s="21"/>
      <c r="L238" s="21"/>
      <c r="M238" s="23"/>
    </row>
    <row r="239" spans="4:13" s="20" customFormat="1" x14ac:dyDescent="0.25">
      <c r="D239" s="21"/>
      <c r="E239" s="21"/>
      <c r="F239" s="21"/>
      <c r="G239" s="21"/>
      <c r="H239" s="21"/>
      <c r="I239" s="21"/>
      <c r="J239" s="21"/>
      <c r="K239" s="21"/>
      <c r="L239" s="21"/>
      <c r="M239" s="23"/>
    </row>
    <row r="240" spans="4:13" s="20" customFormat="1" x14ac:dyDescent="0.25">
      <c r="D240" s="21"/>
      <c r="E240" s="21"/>
      <c r="F240" s="21"/>
      <c r="G240" s="21"/>
      <c r="H240" s="21"/>
      <c r="I240" s="21"/>
      <c r="J240" s="21"/>
      <c r="K240" s="21"/>
      <c r="L240" s="21"/>
      <c r="M240" s="23"/>
    </row>
    <row r="241" spans="4:13" s="20" customFormat="1" x14ac:dyDescent="0.25">
      <c r="D241" s="21"/>
      <c r="E241" s="21"/>
      <c r="F241" s="21"/>
      <c r="G241" s="21"/>
      <c r="H241" s="21"/>
      <c r="I241" s="21"/>
      <c r="J241" s="21"/>
      <c r="K241" s="21"/>
      <c r="L241" s="21"/>
      <c r="M241" s="23"/>
    </row>
    <row r="242" spans="4:13" s="20" customFormat="1" x14ac:dyDescent="0.25">
      <c r="D242" s="21"/>
      <c r="E242" s="21"/>
      <c r="F242" s="21"/>
      <c r="G242" s="21"/>
      <c r="H242" s="21"/>
      <c r="I242" s="21"/>
      <c r="J242" s="21"/>
      <c r="K242" s="21"/>
      <c r="L242" s="21"/>
      <c r="M242" s="23"/>
    </row>
    <row r="243" spans="4:13" s="20" customFormat="1" x14ac:dyDescent="0.25">
      <c r="D243" s="21"/>
      <c r="E243" s="21"/>
      <c r="F243" s="21"/>
      <c r="G243" s="21"/>
      <c r="H243" s="21"/>
      <c r="I243" s="21"/>
      <c r="J243" s="21"/>
      <c r="K243" s="21"/>
      <c r="L243" s="21"/>
      <c r="M243" s="23"/>
    </row>
    <row r="244" spans="4:13" s="20" customFormat="1" x14ac:dyDescent="0.25">
      <c r="D244" s="21"/>
      <c r="E244" s="21"/>
      <c r="F244" s="21"/>
      <c r="G244" s="21"/>
      <c r="H244" s="21"/>
      <c r="I244" s="21"/>
      <c r="J244" s="21"/>
      <c r="K244" s="21"/>
      <c r="L244" s="21"/>
      <c r="M244" s="23"/>
    </row>
    <row r="245" spans="4:13" s="20" customFormat="1" x14ac:dyDescent="0.25">
      <c r="D245" s="21"/>
      <c r="E245" s="21"/>
      <c r="F245" s="21"/>
      <c r="G245" s="21"/>
      <c r="H245" s="21"/>
      <c r="I245" s="21"/>
      <c r="J245" s="21"/>
      <c r="K245" s="21"/>
      <c r="L245" s="21"/>
      <c r="M245" s="23"/>
    </row>
    <row r="246" spans="4:13" s="20" customFormat="1" x14ac:dyDescent="0.25">
      <c r="D246" s="21"/>
      <c r="E246" s="21"/>
      <c r="F246" s="21"/>
      <c r="G246" s="21"/>
      <c r="H246" s="21"/>
      <c r="I246" s="21"/>
      <c r="J246" s="21"/>
      <c r="K246" s="21"/>
      <c r="L246" s="21"/>
      <c r="M246" s="23"/>
    </row>
    <row r="247" spans="4:13" s="20" customFormat="1" x14ac:dyDescent="0.25">
      <c r="D247" s="21"/>
      <c r="E247" s="21"/>
      <c r="F247" s="21"/>
      <c r="G247" s="21"/>
      <c r="H247" s="21"/>
      <c r="I247" s="21"/>
      <c r="J247" s="21"/>
      <c r="K247" s="21"/>
      <c r="L247" s="21"/>
      <c r="M247" s="23"/>
    </row>
    <row r="248" spans="4:13" s="20" customFormat="1" x14ac:dyDescent="0.25">
      <c r="D248" s="21"/>
      <c r="E248" s="21"/>
      <c r="F248" s="21"/>
      <c r="G248" s="21"/>
      <c r="H248" s="21"/>
      <c r="I248" s="21"/>
      <c r="J248" s="21"/>
      <c r="K248" s="21"/>
      <c r="L248" s="21"/>
      <c r="M248" s="23"/>
    </row>
    <row r="249" spans="4:13" s="20" customFormat="1" x14ac:dyDescent="0.25">
      <c r="D249" s="21"/>
      <c r="E249" s="21"/>
      <c r="F249" s="21"/>
      <c r="G249" s="21"/>
      <c r="H249" s="21"/>
      <c r="I249" s="21"/>
      <c r="J249" s="21"/>
      <c r="K249" s="21"/>
      <c r="L249" s="21"/>
      <c r="M249" s="23"/>
    </row>
    <row r="250" spans="4:13" s="20" customFormat="1" x14ac:dyDescent="0.25">
      <c r="D250" s="21"/>
      <c r="E250" s="21"/>
      <c r="F250" s="21"/>
      <c r="G250" s="21"/>
      <c r="H250" s="21"/>
      <c r="I250" s="21"/>
      <c r="J250" s="21"/>
      <c r="K250" s="21"/>
      <c r="L250" s="21"/>
      <c r="M250" s="23"/>
    </row>
    <row r="251" spans="4:13" s="20" customFormat="1" x14ac:dyDescent="0.25">
      <c r="D251" s="21"/>
      <c r="E251" s="21"/>
      <c r="F251" s="21"/>
      <c r="G251" s="21"/>
      <c r="H251" s="21"/>
      <c r="I251" s="21"/>
      <c r="J251" s="21"/>
      <c r="K251" s="21"/>
      <c r="L251" s="21"/>
      <c r="M251" s="23"/>
    </row>
    <row r="252" spans="4:13" s="20" customFormat="1" x14ac:dyDescent="0.25">
      <c r="D252" s="21"/>
      <c r="E252" s="21"/>
      <c r="F252" s="21"/>
      <c r="G252" s="21"/>
      <c r="H252" s="21"/>
      <c r="I252" s="21"/>
      <c r="J252" s="21"/>
      <c r="K252" s="21"/>
      <c r="L252" s="21"/>
      <c r="M252" s="23"/>
    </row>
    <row r="253" spans="4:13" s="20" customFormat="1" x14ac:dyDescent="0.25">
      <c r="D253" s="21"/>
      <c r="E253" s="21"/>
      <c r="F253" s="21"/>
      <c r="G253" s="21"/>
      <c r="H253" s="21"/>
      <c r="I253" s="21"/>
      <c r="J253" s="21"/>
      <c r="K253" s="21"/>
      <c r="L253" s="21"/>
      <c r="M253" s="23"/>
    </row>
    <row r="254" spans="4:13" s="20" customFormat="1" x14ac:dyDescent="0.25">
      <c r="D254" s="21"/>
      <c r="E254" s="21"/>
      <c r="F254" s="21"/>
      <c r="G254" s="21"/>
      <c r="H254" s="21"/>
      <c r="I254" s="21"/>
      <c r="J254" s="21"/>
      <c r="K254" s="21"/>
      <c r="L254" s="21"/>
      <c r="M254" s="23"/>
    </row>
    <row r="255" spans="4:13" s="20" customFormat="1" x14ac:dyDescent="0.25">
      <c r="D255" s="21"/>
      <c r="E255" s="21"/>
      <c r="F255" s="21"/>
      <c r="G255" s="21"/>
      <c r="H255" s="21"/>
      <c r="I255" s="21"/>
      <c r="J255" s="21"/>
      <c r="K255" s="21"/>
      <c r="L255" s="21"/>
      <c r="M255" s="23"/>
    </row>
    <row r="256" spans="4:13" s="20" customFormat="1" x14ac:dyDescent="0.25">
      <c r="D256" s="21"/>
      <c r="E256" s="21"/>
      <c r="F256" s="21"/>
      <c r="G256" s="21"/>
      <c r="H256" s="21"/>
      <c r="I256" s="21"/>
      <c r="J256" s="21"/>
      <c r="K256" s="21"/>
      <c r="L256" s="21"/>
      <c r="M256" s="23"/>
    </row>
    <row r="257" spans="4:13" s="20" customFormat="1" x14ac:dyDescent="0.25">
      <c r="D257" s="21"/>
      <c r="E257" s="21"/>
      <c r="F257" s="21"/>
      <c r="G257" s="21"/>
      <c r="H257" s="21"/>
      <c r="I257" s="21"/>
      <c r="J257" s="21"/>
      <c r="K257" s="21"/>
      <c r="L257" s="21"/>
      <c r="M257" s="23"/>
    </row>
    <row r="258" spans="4:13" s="20" customFormat="1" x14ac:dyDescent="0.25">
      <c r="D258" s="21"/>
      <c r="E258" s="21"/>
      <c r="F258" s="21"/>
      <c r="G258" s="21"/>
      <c r="H258" s="21"/>
      <c r="I258" s="21"/>
      <c r="J258" s="21"/>
      <c r="K258" s="21"/>
      <c r="L258" s="21"/>
      <c r="M258" s="23"/>
    </row>
    <row r="259" spans="4:13" s="20" customFormat="1" x14ac:dyDescent="0.25">
      <c r="D259" s="21"/>
      <c r="E259" s="21"/>
      <c r="F259" s="21"/>
      <c r="G259" s="21"/>
      <c r="H259" s="21"/>
      <c r="I259" s="21"/>
      <c r="J259" s="21"/>
      <c r="K259" s="21"/>
      <c r="L259" s="21"/>
      <c r="M259" s="23"/>
    </row>
    <row r="260" spans="4:13" s="20" customFormat="1" x14ac:dyDescent="0.25">
      <c r="D260" s="21"/>
      <c r="E260" s="21"/>
      <c r="F260" s="21"/>
      <c r="G260" s="21"/>
      <c r="H260" s="21"/>
      <c r="I260" s="21"/>
      <c r="J260" s="21"/>
      <c r="K260" s="21"/>
      <c r="L260" s="21"/>
      <c r="M260" s="23"/>
    </row>
    <row r="261" spans="4:13" s="20" customFormat="1" x14ac:dyDescent="0.25">
      <c r="D261" s="21"/>
      <c r="E261" s="21"/>
      <c r="F261" s="21"/>
      <c r="G261" s="21"/>
      <c r="H261" s="21"/>
      <c r="I261" s="21"/>
      <c r="J261" s="21"/>
      <c r="K261" s="21"/>
      <c r="L261" s="21"/>
      <c r="M261" s="23"/>
    </row>
    <row r="262" spans="4:13" s="20" customFormat="1" x14ac:dyDescent="0.25">
      <c r="D262" s="21"/>
      <c r="E262" s="21"/>
      <c r="F262" s="21"/>
      <c r="G262" s="21"/>
      <c r="H262" s="21"/>
      <c r="I262" s="21"/>
      <c r="J262" s="21"/>
      <c r="K262" s="21"/>
      <c r="L262" s="21"/>
      <c r="M262" s="23"/>
    </row>
    <row r="263" spans="4:13" s="20" customFormat="1" x14ac:dyDescent="0.25">
      <c r="D263" s="21"/>
      <c r="E263" s="21"/>
      <c r="F263" s="21"/>
      <c r="G263" s="21"/>
      <c r="H263" s="21"/>
      <c r="I263" s="21"/>
      <c r="J263" s="21"/>
      <c r="K263" s="21"/>
      <c r="L263" s="21"/>
      <c r="M263" s="23"/>
    </row>
    <row r="264" spans="4:13" s="20" customFormat="1" x14ac:dyDescent="0.25">
      <c r="D264" s="21"/>
      <c r="E264" s="21"/>
      <c r="F264" s="21"/>
      <c r="G264" s="21"/>
      <c r="H264" s="21"/>
      <c r="I264" s="21"/>
      <c r="J264" s="21"/>
      <c r="K264" s="21"/>
      <c r="L264" s="21"/>
      <c r="M264" s="23"/>
    </row>
    <row r="265" spans="4:13" s="20" customFormat="1" x14ac:dyDescent="0.25">
      <c r="D265" s="21"/>
      <c r="E265" s="21"/>
      <c r="F265" s="21"/>
      <c r="G265" s="21"/>
      <c r="H265" s="21"/>
      <c r="I265" s="21"/>
      <c r="J265" s="21"/>
      <c r="K265" s="21"/>
      <c r="L265" s="21"/>
      <c r="M265" s="23"/>
    </row>
    <row r="266" spans="4:13" s="20" customFormat="1" x14ac:dyDescent="0.25">
      <c r="D266" s="21"/>
      <c r="E266" s="21"/>
      <c r="F266" s="21"/>
      <c r="G266" s="21"/>
      <c r="H266" s="21"/>
      <c r="I266" s="21"/>
      <c r="J266" s="21"/>
      <c r="K266" s="21"/>
      <c r="L266" s="21"/>
      <c r="M266" s="23"/>
    </row>
    <row r="267" spans="4:13" s="20" customFormat="1" x14ac:dyDescent="0.25">
      <c r="D267" s="21"/>
      <c r="E267" s="21"/>
      <c r="F267" s="21"/>
      <c r="G267" s="21"/>
      <c r="H267" s="21"/>
      <c r="I267" s="21"/>
      <c r="J267" s="21"/>
      <c r="K267" s="21"/>
      <c r="L267" s="21"/>
      <c r="M267" s="23"/>
    </row>
    <row r="268" spans="4:13" s="20" customFormat="1" x14ac:dyDescent="0.25">
      <c r="D268" s="21"/>
      <c r="E268" s="21"/>
      <c r="F268" s="21"/>
      <c r="G268" s="21"/>
      <c r="H268" s="21"/>
      <c r="I268" s="21"/>
      <c r="J268" s="21"/>
      <c r="K268" s="21"/>
      <c r="L268" s="21"/>
      <c r="M268" s="23"/>
    </row>
    <row r="269" spans="4:13" s="20" customFormat="1" x14ac:dyDescent="0.25">
      <c r="D269" s="21"/>
      <c r="E269" s="21"/>
      <c r="F269" s="21"/>
      <c r="G269" s="21"/>
      <c r="H269" s="21"/>
      <c r="I269" s="21"/>
      <c r="J269" s="21"/>
      <c r="K269" s="21"/>
      <c r="L269" s="21"/>
      <c r="M269" s="23"/>
    </row>
    <row r="270" spans="4:13" s="20" customFormat="1" x14ac:dyDescent="0.25">
      <c r="D270" s="21"/>
      <c r="E270" s="21"/>
      <c r="F270" s="21"/>
      <c r="G270" s="21"/>
      <c r="H270" s="21"/>
      <c r="I270" s="21"/>
      <c r="J270" s="21"/>
      <c r="K270" s="21"/>
      <c r="L270" s="21"/>
      <c r="M270" s="23"/>
    </row>
    <row r="271" spans="4:13" s="20" customFormat="1" x14ac:dyDescent="0.25">
      <c r="D271" s="21"/>
      <c r="E271" s="21"/>
      <c r="F271" s="21"/>
      <c r="G271" s="21"/>
      <c r="H271" s="21"/>
      <c r="I271" s="21"/>
      <c r="J271" s="21"/>
      <c r="K271" s="21"/>
      <c r="L271" s="21"/>
      <c r="M271" s="23"/>
    </row>
    <row r="272" spans="4:13" s="20" customFormat="1" x14ac:dyDescent="0.25">
      <c r="D272" s="21"/>
      <c r="E272" s="21"/>
      <c r="F272" s="21"/>
      <c r="G272" s="21"/>
      <c r="H272" s="21"/>
      <c r="I272" s="21"/>
      <c r="J272" s="21"/>
      <c r="K272" s="21"/>
      <c r="L272" s="21"/>
      <c r="M272" s="23"/>
    </row>
    <row r="273" spans="4:13" s="20" customFormat="1" x14ac:dyDescent="0.25">
      <c r="D273" s="21"/>
      <c r="E273" s="21"/>
      <c r="F273" s="21"/>
      <c r="G273" s="21"/>
      <c r="H273" s="21"/>
      <c r="I273" s="21"/>
      <c r="J273" s="21"/>
      <c r="K273" s="21"/>
      <c r="L273" s="21"/>
      <c r="M273" s="23"/>
    </row>
    <row r="274" spans="4:13" s="20" customFormat="1" x14ac:dyDescent="0.25">
      <c r="D274" s="21"/>
      <c r="E274" s="21"/>
      <c r="F274" s="21"/>
      <c r="G274" s="21"/>
      <c r="H274" s="21"/>
      <c r="I274" s="21"/>
      <c r="J274" s="21"/>
      <c r="K274" s="21"/>
      <c r="L274" s="21"/>
      <c r="M274" s="23"/>
    </row>
    <row r="275" spans="4:13" s="20" customFormat="1" x14ac:dyDescent="0.25">
      <c r="D275" s="21"/>
      <c r="E275" s="21"/>
      <c r="F275" s="21"/>
      <c r="G275" s="21"/>
      <c r="H275" s="21"/>
      <c r="I275" s="21"/>
      <c r="J275" s="21"/>
      <c r="K275" s="21"/>
      <c r="L275" s="21"/>
      <c r="M275" s="23"/>
    </row>
    <row r="276" spans="4:13" s="20" customFormat="1" x14ac:dyDescent="0.25">
      <c r="M276" s="23"/>
    </row>
    <row r="277" spans="4:13" s="20" customFormat="1" x14ac:dyDescent="0.25">
      <c r="M277" s="23"/>
    </row>
    <row r="278" spans="4:13" s="20" customFormat="1" x14ac:dyDescent="0.25">
      <c r="M278" s="23"/>
    </row>
    <row r="279" spans="4:13" s="20" customFormat="1" x14ac:dyDescent="0.25">
      <c r="M279" s="23"/>
    </row>
    <row r="280" spans="4:13" s="20" customFormat="1" x14ac:dyDescent="0.25">
      <c r="M280" s="23"/>
    </row>
    <row r="281" spans="4:13" s="20" customFormat="1" x14ac:dyDescent="0.25">
      <c r="M281" s="23"/>
    </row>
    <row r="282" spans="4:13" s="20" customFormat="1" x14ac:dyDescent="0.25">
      <c r="M282" s="23"/>
    </row>
    <row r="283" spans="4:13" s="20" customFormat="1" x14ac:dyDescent="0.25">
      <c r="M283" s="23"/>
    </row>
  </sheetData>
  <sheetProtection sheet="1" objects="1" scenarios="1"/>
  <mergeCells count="5">
    <mergeCell ref="B3:B4"/>
    <mergeCell ref="M3:M4"/>
    <mergeCell ref="B125:B126"/>
    <mergeCell ref="M125:M126"/>
    <mergeCell ref="B1:M1"/>
  </mergeCells>
  <hyperlinks>
    <hyperlink ref="B128" r:id="rId1" xr:uid="{682BB4DF-5CB6-49E7-8925-4DD91AADDCE9}"/>
  </hyperlinks>
  <printOptions horizontalCentered="1"/>
  <pageMargins left="0.45" right="0.45" top="0.5" bottom="0.5" header="0.3" footer="0.3"/>
  <pageSetup scale="72" fitToHeight="2" orientation="portrait" r:id="rId2"/>
  <headerFooter>
    <oddFooter>&amp;L&amp;9TC-HC Form
&amp;A&amp;R&amp;9Page &amp;P of &amp;N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9828277389B4784884E304558A2B8168" ma:contentTypeVersion="1" ma:contentTypeDescription="Upload an image." ma:contentTypeScope="" ma:versionID="b3f51b4ccca6adaaeba95e7a47e27385">
  <xsd:schema xmlns:xsd="http://www.w3.org/2001/XMLSchema" xmlns:xs="http://www.w3.org/2001/XMLSchema" xmlns:p="http://schemas.microsoft.com/office/2006/metadata/properties" xmlns:ns1="http://schemas.microsoft.com/sharepoint/v3" xmlns:ns2="A21CF55A-4F41-4F64-A076-20FCE6C3C15B" xmlns:ns3="http://schemas.microsoft.com/sharepoint/v3/fields" targetNamespace="http://schemas.microsoft.com/office/2006/metadata/properties" ma:root="true" ma:fieldsID="f5be47e4d765feb0b11a8c26224de78d" ns1:_="" ns2:_="" ns3:_="">
    <xsd:import namespace="http://schemas.microsoft.com/sharepoint/v3"/>
    <xsd:import namespace="A21CF55A-4F41-4F64-A076-20FCE6C3C15B"/>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URL Path" ma:hidden="true" ma:list="Docs" ma:internalName="FileRef" ma:readOnly="true" ma:showField="FullUrl">
      <xsd:simpleType>
        <xsd:restriction base="dms:Lookup"/>
      </xsd:simpleType>
    </xsd:element>
    <xsd:element name="File_x0020_Type" ma:index="9" nillable="true" ma:displayName="File Type" ma:hidden="true" ma:internalName="File_x0020_Type" ma:readOnly="true">
      <xsd:simpleType>
        <xsd:restriction base="dms:Text"/>
      </xsd:simpleType>
    </xsd:element>
    <xsd:element name="HTML_x0020_File_x0020_Type" ma:index="10" nillable="true" ma:displayName="HTML File Type" ma:hidden="true" ma:internalName="HTML_x0020_File_x0020_Type" ma:readOnly="true">
      <xsd:simpleType>
        <xsd:restriction base="dms:Text"/>
      </xsd:simpleType>
    </xsd:element>
    <xsd:element name="FSObjType" ma:index="11" nillable="true" ma:displayName="Item Type" ma:hidden="true" ma:list="Docs" ma:internalName="FSObjType" ma:readOnly="true" ma:showField="FSType">
      <xsd:simpleType>
        <xsd:restriction base="dms:Lookup"/>
      </xsd:simpleType>
    </xsd:element>
    <xsd:element name="PublishingStartDate" ma:index="27" nillable="true" ma:displayName="Scheduling Start Date" ma:description="" ma:hidden="true" ma:internalName="PublishingStartDate">
      <xsd:simpleType>
        <xsd:restriction base="dms:Unknown"/>
      </xsd:simpleType>
    </xsd:element>
    <xsd:element name="PublishingExpirationDate" ma:index="28"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CF55A-4F41-4F64-A076-20FCE6C3C15B" elementFormDefault="qualified">
    <xsd:import namespace="http://schemas.microsoft.com/office/2006/documentManagement/types"/>
    <xsd:import namespace="http://schemas.microsoft.com/office/infopath/2007/PartnerControls"/>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ternalName="ImageWidth" ma:readOnly="true">
      <xsd:simpleType>
        <xsd:restriction base="dms:Unknown"/>
      </xsd:simpleType>
    </xsd:element>
    <xsd:element name="ImageHeight" ma:index="22" nillable="true" ma:displayName="Height" ma:internalName="ImageHeight" ma:readOnly="true">
      <xsd:simpleType>
        <xsd:restriction base="dms:Unknown"/>
      </xsd:simpleType>
    </xsd:element>
    <xsd:element name="ImageCreateDate" ma:index="25" nillable="true" ma:displayName="Date Picture Tak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3" ma:displayName="Comments"/>
        <xsd:element name="keywords" minOccurs="0" maxOccurs="1" type="xsd:string" ma:index="1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mageCreateDate xmlns="A21CF55A-4F41-4F64-A076-20FCE6C3C15B" xsi:nil="true"/>
    <PublishingExpirationDate xmlns="http://schemas.microsoft.com/sharepoint/v3" xsi:nil="true"/>
    <PublishingStartDate xmlns="http://schemas.microsoft.com/sharepoint/v3" xsi:nil="true"/>
    <wic_System_Copyright xmlns="http://schemas.microsoft.com/sharepoint/v3/fields" xsi:nil="true"/>
  </documentManagement>
</p:properties>
</file>

<file path=customXml/itemProps1.xml><?xml version="1.0" encoding="utf-8"?>
<ds:datastoreItem xmlns:ds="http://schemas.openxmlformats.org/officeDocument/2006/customXml" ds:itemID="{6CCD357F-7473-4B6F-A024-F6CB5AB67F99}"/>
</file>

<file path=customXml/itemProps2.xml><?xml version="1.0" encoding="utf-8"?>
<ds:datastoreItem xmlns:ds="http://schemas.openxmlformats.org/officeDocument/2006/customXml" ds:itemID="{1A64869E-5EF3-4F7A-9057-4205B42EBEEA}"/>
</file>

<file path=customXml/itemProps3.xml><?xml version="1.0" encoding="utf-8"?>
<ds:datastoreItem xmlns:ds="http://schemas.openxmlformats.org/officeDocument/2006/customXml" ds:itemID="{DE934363-48A6-4D3B-9E26-E9968A8661C5}"/>
</file>

<file path=docMetadata/LabelInfo.xml><?xml version="1.0" encoding="utf-8"?>
<clbl:labelList xmlns:clbl="http://schemas.microsoft.com/office/2020/mipLabelMetadata">
  <clbl:label id="{aea04126-7f1a-46ed-81fd-06f9287a4399}" enabled="0" method="" siteId="{aea04126-7f1a-46ed-81fd-06f9287a439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Instructions</vt:lpstr>
      <vt:lpstr>1)Project Info</vt:lpstr>
      <vt:lpstr>2)SF Calculation</vt:lpstr>
      <vt:lpstr>3)Utility Allowance</vt:lpstr>
      <vt:lpstr>Rent Limits</vt:lpstr>
      <vt:lpstr>Income Limits</vt:lpstr>
      <vt:lpstr>County</vt:lpstr>
      <vt:lpstr>'1)Project Info'!Print_Area</vt:lpstr>
      <vt:lpstr>'2)SF Calculation'!Print_Area</vt:lpstr>
      <vt:lpstr>'3)Utility Allowance'!Print_Area</vt:lpstr>
      <vt:lpstr>'Income Limits'!Print_Area</vt:lpstr>
      <vt:lpstr>Instructions!Print_Area</vt:lpstr>
      <vt:lpstr>'Rent Limits'!Print_Area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Robert Dischinger</dc:creator>
  <cp:keywords/>
  <dc:description/>
  <cp:lastModifiedBy>Wendy Smith</cp:lastModifiedBy>
  <cp:lastPrinted>2026-06-29T16:20:45Z</cp:lastPrinted>
  <dcterms:created xsi:type="dcterms:W3CDTF">2026-05-18T14:47:19Z</dcterms:created>
  <dcterms:modified xsi:type="dcterms:W3CDTF">2026-06-29T16:22:41Z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0x0101009148F5A04DDD49CBA7127AADA5FB792B00AADE34325A8B49CDA8BB4DB53328F214009828277389B4784884E304558A2B8168</vt:lpwstr>
  </property>
</Properties>
</file>